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480" yWindow="72" windowWidth="18192" windowHeight="11820" firstSheet="1" activeTab="6"/>
  </bookViews>
  <sheets>
    <sheet name="Ремонт" sheetId="40" r:id="rId1"/>
    <sheet name="декабрь23" sheetId="62" r:id="rId2"/>
    <sheet name="январь" sheetId="63" r:id="rId3"/>
    <sheet name="февраль" sheetId="64" r:id="rId4"/>
    <sheet name="март" sheetId="65" r:id="rId5"/>
    <sheet name="апрель" sheetId="66" r:id="rId6"/>
    <sheet name="май" sheetId="67" r:id="rId7"/>
    <sheet name="июнь" sheetId="68" r:id="rId8"/>
    <sheet name="Сб" sheetId="69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V10" i="67" l="1"/>
  <c r="M1" i="67" s="1"/>
  <c r="J25" i="67"/>
  <c r="E21" i="69" l="1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7" i="69"/>
  <c r="E6" i="69"/>
  <c r="E5" i="69"/>
  <c r="E4" i="69"/>
  <c r="E3" i="69"/>
  <c r="F3" i="69"/>
  <c r="F4" i="69" s="1"/>
  <c r="F5" i="69" s="1"/>
  <c r="F6" i="69" s="1"/>
  <c r="F7" i="69" s="1"/>
  <c r="F8" i="69" s="1"/>
  <c r="F9" i="69" s="1"/>
  <c r="F10" i="69" s="1"/>
  <c r="F11" i="69" s="1"/>
  <c r="F12" i="69" s="1"/>
  <c r="F13" i="69" s="1"/>
  <c r="F14" i="69" s="1"/>
  <c r="F15" i="69" s="1"/>
  <c r="F16" i="69" s="1"/>
  <c r="F17" i="69" s="1"/>
  <c r="F18" i="69" s="1"/>
  <c r="F19" i="69" s="1"/>
  <c r="F20" i="69" s="1"/>
  <c r="F21" i="69" s="1"/>
  <c r="D22" i="69"/>
  <c r="C22" i="69"/>
  <c r="P28" i="68" l="1"/>
  <c r="I28" i="68"/>
  <c r="G28" i="68"/>
  <c r="B28" i="68"/>
  <c r="J21" i="68"/>
  <c r="H21" i="68"/>
  <c r="F21" i="68"/>
  <c r="D21" i="68"/>
  <c r="B21" i="68"/>
  <c r="N21" i="68" s="1"/>
  <c r="P13" i="68"/>
  <c r="P10" i="68"/>
  <c r="N10" i="68"/>
  <c r="N22" i="68" s="1"/>
  <c r="P14" i="68" s="1"/>
  <c r="P15" i="68" s="1"/>
  <c r="C10" i="68"/>
  <c r="B10" i="68"/>
  <c r="T1" i="68"/>
  <c r="T10" i="68" s="1"/>
  <c r="M3" i="68" s="1"/>
  <c r="R1" i="68"/>
  <c r="R10" i="68" s="1"/>
  <c r="M2" i="68" s="1"/>
  <c r="M5" i="68" s="1"/>
  <c r="F29" i="66" l="1"/>
  <c r="J21" i="66" l="1"/>
  <c r="P32" i="67" l="1"/>
  <c r="H29" i="66" l="1"/>
  <c r="I22" i="66" l="1"/>
  <c r="B22" i="66"/>
  <c r="B39" i="65" l="1"/>
  <c r="I39" i="65" l="1"/>
  <c r="J26" i="65" l="1"/>
  <c r="I32" i="67" l="1"/>
  <c r="G32" i="67"/>
  <c r="B32" i="67"/>
  <c r="H25" i="67"/>
  <c r="F25" i="67"/>
  <c r="D25" i="67"/>
  <c r="B25" i="67"/>
  <c r="P13" i="67"/>
  <c r="P10" i="67"/>
  <c r="C10" i="67"/>
  <c r="N10" i="67" s="1"/>
  <c r="B10" i="67"/>
  <c r="N25" i="67" l="1"/>
  <c r="N26" i="67" s="1"/>
  <c r="P14" i="67" s="1"/>
  <c r="P15" i="67" s="1"/>
  <c r="P29" i="66" l="1"/>
  <c r="I29" i="66"/>
  <c r="B29" i="66"/>
  <c r="H21" i="66"/>
  <c r="F21" i="66"/>
  <c r="D21" i="66"/>
  <c r="B21" i="66"/>
  <c r="P11" i="66"/>
  <c r="P8" i="66"/>
  <c r="C8" i="66"/>
  <c r="N8" i="66" s="1"/>
  <c r="B8" i="66"/>
  <c r="N21" i="66" l="1"/>
  <c r="N22" i="66" s="1"/>
  <c r="P12" i="66" s="1"/>
  <c r="P13" i="66" s="1"/>
  <c r="B39" i="64"/>
  <c r="J28" i="64"/>
  <c r="P39" i="65" l="1"/>
  <c r="G39" i="65"/>
  <c r="H26" i="65"/>
  <c r="F26" i="65"/>
  <c r="D26" i="65"/>
  <c r="B26" i="65"/>
  <c r="P13" i="65"/>
  <c r="P10" i="65"/>
  <c r="C10" i="65"/>
  <c r="N10" i="65" s="1"/>
  <c r="B10" i="65"/>
  <c r="N26" i="65" l="1"/>
  <c r="N27" i="65" s="1"/>
  <c r="P14" i="65" s="1"/>
  <c r="P15" i="65" s="1"/>
  <c r="B34" i="63"/>
  <c r="P9" i="63" l="1"/>
  <c r="T1" i="64" l="1"/>
  <c r="T9" i="64" s="1"/>
  <c r="P39" i="64"/>
  <c r="I39" i="64"/>
  <c r="G39" i="64"/>
  <c r="H28" i="64"/>
  <c r="F28" i="64"/>
  <c r="D28" i="64"/>
  <c r="B28" i="64"/>
  <c r="P12" i="64"/>
  <c r="P9" i="64"/>
  <c r="C9" i="64"/>
  <c r="N9" i="64" s="1"/>
  <c r="B9" i="64"/>
  <c r="M3" i="64" l="1"/>
  <c r="T1" i="65"/>
  <c r="T10" i="65" s="1"/>
  <c r="N28" i="64"/>
  <c r="N29" i="64" s="1"/>
  <c r="P13" i="64" s="1"/>
  <c r="P14" i="64" s="1"/>
  <c r="T1" i="62"/>
  <c r="R1" i="62"/>
  <c r="M3" i="65" l="1"/>
  <c r="T1" i="66"/>
  <c r="T8" i="66" s="1"/>
  <c r="P34" i="63"/>
  <c r="M3" i="66" l="1"/>
  <c r="T1" i="67"/>
  <c r="T10" i="67" s="1"/>
  <c r="M3" i="67" s="1"/>
  <c r="I34" i="63"/>
  <c r="G34" i="63"/>
  <c r="J22" i="63"/>
  <c r="H22" i="63"/>
  <c r="F22" i="63"/>
  <c r="D22" i="63"/>
  <c r="B22" i="63"/>
  <c r="P12" i="63"/>
  <c r="C9" i="63"/>
  <c r="N9" i="63" s="1"/>
  <c r="B9" i="63"/>
  <c r="T9" i="63"/>
  <c r="M3" i="63" s="1"/>
  <c r="P33" i="62"/>
  <c r="N22" i="63" l="1"/>
  <c r="N23" i="63" s="1"/>
  <c r="P13" i="63" s="1"/>
  <c r="P14" i="63" s="1"/>
  <c r="I33" i="62" l="1"/>
  <c r="G33" i="62"/>
  <c r="B33" i="62"/>
  <c r="J26" i="62"/>
  <c r="H26" i="62"/>
  <c r="F26" i="62"/>
  <c r="D26" i="62"/>
  <c r="B26" i="62"/>
  <c r="P11" i="62"/>
  <c r="P8" i="62"/>
  <c r="C8" i="62"/>
  <c r="N8" i="62" s="1"/>
  <c r="B8" i="62"/>
  <c r="N26" i="62" l="1"/>
  <c r="N27" i="62" s="1"/>
  <c r="P12" i="62" s="1"/>
  <c r="P13" i="62" s="1"/>
  <c r="R8" i="62" l="1"/>
  <c r="T8" i="62"/>
  <c r="M3" i="62" s="1"/>
  <c r="M2" i="62" l="1"/>
  <c r="M5" i="62" s="1"/>
  <c r="R1" i="63"/>
  <c r="R9" i="63" s="1"/>
  <c r="M2" i="63" l="1"/>
  <c r="M5" i="63" s="1"/>
  <c r="R1" i="64"/>
  <c r="R9" i="64" s="1"/>
  <c r="D33" i="40"/>
  <c r="M2" i="64" l="1"/>
  <c r="M5" i="64" s="1"/>
  <c r="R1" i="65"/>
  <c r="R10" i="65" s="1"/>
  <c r="B9" i="40"/>
  <c r="M2" i="65" l="1"/>
  <c r="M5" i="65" s="1"/>
  <c r="R1" i="66"/>
  <c r="R8" i="66" s="1"/>
  <c r="B10" i="40"/>
  <c r="M2" i="66" l="1"/>
  <c r="M5" i="66" s="1"/>
  <c r="R1" i="67"/>
  <c r="R10" i="67" s="1"/>
  <c r="M2" i="67" s="1"/>
  <c r="M5" i="67" s="1"/>
</calcChain>
</file>

<file path=xl/sharedStrings.xml><?xml version="1.0" encoding="utf-8"?>
<sst xmlns="http://schemas.openxmlformats.org/spreadsheetml/2006/main" count="504" uniqueCount="201">
  <si>
    <t>Интернет</t>
  </si>
  <si>
    <t>Мобильный</t>
  </si>
  <si>
    <t>Газ</t>
  </si>
  <si>
    <t>Кв.плата</t>
  </si>
  <si>
    <t>Электроэнергия</t>
  </si>
  <si>
    <t>Прочие</t>
  </si>
  <si>
    <t>Продукты +</t>
  </si>
  <si>
    <t>хоз.товары</t>
  </si>
  <si>
    <t>I 1-7</t>
  </si>
  <si>
    <t>II 8-14</t>
  </si>
  <si>
    <t>III 15-21</t>
  </si>
  <si>
    <t>IV  22-30</t>
  </si>
  <si>
    <t xml:space="preserve">Ярослав </t>
  </si>
  <si>
    <t>б</t>
  </si>
  <si>
    <t>н</t>
  </si>
  <si>
    <t>магнит</t>
  </si>
  <si>
    <t>али</t>
  </si>
  <si>
    <t>пятерочка</t>
  </si>
  <si>
    <t>Ярослав</t>
  </si>
  <si>
    <t>яйца</t>
  </si>
  <si>
    <t>светофор</t>
  </si>
  <si>
    <t>декабрь</t>
  </si>
  <si>
    <t>ИТОГО:</t>
  </si>
  <si>
    <t xml:space="preserve">Наличка </t>
  </si>
  <si>
    <t>РАСХОД</t>
  </si>
  <si>
    <t>Р Е М О Н Т</t>
  </si>
  <si>
    <t>аванс 17.01.2022 квитнция (наличка)</t>
  </si>
  <si>
    <t>унитаз Озон (озон карта)</t>
  </si>
  <si>
    <t xml:space="preserve">водонагр. Озон </t>
  </si>
  <si>
    <t>работа</t>
  </si>
  <si>
    <t>В долг родители</t>
  </si>
  <si>
    <t>В долг Сергей</t>
  </si>
  <si>
    <t>тумба+раковина Озон</t>
  </si>
  <si>
    <t>смесители д/раковины и ванной Озон</t>
  </si>
  <si>
    <t>стиралка Озон</t>
  </si>
  <si>
    <t>крючки Али</t>
  </si>
  <si>
    <t>зеркало-шкаф Озон</t>
  </si>
  <si>
    <t>Я</t>
  </si>
  <si>
    <t>аванс за ванну Мойдодыр</t>
  </si>
  <si>
    <t>мешки для мусора Петрович</t>
  </si>
  <si>
    <t>тепл.мат с терморег.+ ручка дверная</t>
  </si>
  <si>
    <t>слив-перелив+розетки</t>
  </si>
  <si>
    <t>плитка, затирка, герметик, доставка Тетрис</t>
  </si>
  <si>
    <t>замена трубы - сантехники</t>
  </si>
  <si>
    <t>черновые материалы Петрович</t>
  </si>
  <si>
    <t>толкатели, выключатели, петли Озон</t>
  </si>
  <si>
    <t>сифон к раковине Озон</t>
  </si>
  <si>
    <t>к.ч.№112 от 02.03.2022 Тетрис</t>
  </si>
  <si>
    <t>дверь в комплекте База СКС 13.03.2022 2-3 нед.</t>
  </si>
  <si>
    <t>меб.щиты, выключатели  Петрович</t>
  </si>
  <si>
    <t>краска Озон + Петрович</t>
  </si>
  <si>
    <t>Тетрис по чекам</t>
  </si>
  <si>
    <t>Петрович щит мебельн.</t>
  </si>
  <si>
    <t>Петрович ленолиум</t>
  </si>
  <si>
    <t>Петрович решётка вентил.</t>
  </si>
  <si>
    <t>Али крючки</t>
  </si>
  <si>
    <t>замок в дверь</t>
  </si>
  <si>
    <t>коробки</t>
  </si>
  <si>
    <t>Кутепов</t>
  </si>
  <si>
    <t>нз</t>
  </si>
  <si>
    <t>аптека</t>
  </si>
  <si>
    <t>февраль-март 2022</t>
  </si>
  <si>
    <t>январь</t>
  </si>
  <si>
    <t>фикспрайс</t>
  </si>
  <si>
    <t>соколор</t>
  </si>
  <si>
    <t>мегахенд</t>
  </si>
  <si>
    <t>зп1</t>
  </si>
  <si>
    <t>зп2</t>
  </si>
  <si>
    <t>индейка</t>
  </si>
  <si>
    <t>бензин</t>
  </si>
  <si>
    <t>% по вкладу</t>
  </si>
  <si>
    <t>транексам</t>
  </si>
  <si>
    <t>бюстик</t>
  </si>
  <si>
    <t>о-н</t>
  </si>
  <si>
    <t>али джинсы</t>
  </si>
  <si>
    <t>али термобелье</t>
  </si>
  <si>
    <t>возвр.</t>
  </si>
  <si>
    <t>али костюм</t>
  </si>
  <si>
    <t>трусы</t>
  </si>
  <si>
    <t>кольцо</t>
  </si>
  <si>
    <t>перчатки</t>
  </si>
  <si>
    <t>в-с цикорий</t>
  </si>
  <si>
    <t>в-с гречка</t>
  </si>
  <si>
    <t>консультация</t>
  </si>
  <si>
    <t>али трусики</t>
  </si>
  <si>
    <t>туал.бумага</t>
  </si>
  <si>
    <t>о-н прокладки</t>
  </si>
  <si>
    <t>о-н магний, крем</t>
  </si>
  <si>
    <t>мрт</t>
  </si>
  <si>
    <t>салфетки</t>
  </si>
  <si>
    <r>
      <t xml:space="preserve">Модем </t>
    </r>
    <r>
      <rPr>
        <sz val="12"/>
        <color rgb="FFFF0000"/>
        <rFont val="Arial Narrow"/>
        <family val="2"/>
        <charset val="204"/>
      </rPr>
      <t>17.12</t>
    </r>
  </si>
  <si>
    <t>о-н лак</t>
  </si>
  <si>
    <t>трусики х3</t>
  </si>
  <si>
    <t>чулки</t>
  </si>
  <si>
    <t>мегаклиника</t>
  </si>
  <si>
    <t>в-с календарь</t>
  </si>
  <si>
    <t>улыбка радуги</t>
  </si>
  <si>
    <t>ополаскиватели</t>
  </si>
  <si>
    <t>гемотест</t>
  </si>
  <si>
    <t>в-с тетради</t>
  </si>
  <si>
    <t>февраль</t>
  </si>
  <si>
    <t>в-с</t>
  </si>
  <si>
    <t>Крёсная</t>
  </si>
  <si>
    <t>в-с магний</t>
  </si>
  <si>
    <t>в-с зуб.паста</t>
  </si>
  <si>
    <t>о-н магний</t>
  </si>
  <si>
    <t>почта</t>
  </si>
  <si>
    <t>стрижка</t>
  </si>
  <si>
    <t>щавель</t>
  </si>
  <si>
    <t>Е.А.</t>
  </si>
  <si>
    <t>м-ткосм.</t>
  </si>
  <si>
    <t xml:space="preserve">консультации </t>
  </si>
  <si>
    <t>лекарства</t>
  </si>
  <si>
    <t>дорога</t>
  </si>
  <si>
    <t>продажи</t>
  </si>
  <si>
    <t>аня</t>
  </si>
  <si>
    <t>мама</t>
  </si>
  <si>
    <t>фикс прайс</t>
  </si>
  <si>
    <t>март</t>
  </si>
  <si>
    <t>сухофрукты</t>
  </si>
  <si>
    <t>эсп.</t>
  </si>
  <si>
    <t>соц.выпл.</t>
  </si>
  <si>
    <t>фефраль</t>
  </si>
  <si>
    <t>продукты</t>
  </si>
  <si>
    <t>цветы крёстной</t>
  </si>
  <si>
    <t>цветы</t>
  </si>
  <si>
    <t>о-н ковш</t>
  </si>
  <si>
    <t>в-с пилинг</t>
  </si>
  <si>
    <t>селёдка</t>
  </si>
  <si>
    <t>в-с ковш, гречка</t>
  </si>
  <si>
    <t>в-с наволочки</t>
  </si>
  <si>
    <r>
      <t xml:space="preserve">Модем </t>
    </r>
    <r>
      <rPr>
        <sz val="12"/>
        <color rgb="FFFF0000"/>
        <rFont val="Arial Narrow"/>
        <family val="2"/>
        <charset val="204"/>
      </rPr>
      <t>15.02</t>
    </r>
  </si>
  <si>
    <t>в-с пробиотики</t>
  </si>
  <si>
    <t>др Яси</t>
  </si>
  <si>
    <t>23 февраля</t>
  </si>
  <si>
    <t>в-с крем д/век</t>
  </si>
  <si>
    <t>в-с 23 февр.</t>
  </si>
  <si>
    <t>лн</t>
  </si>
  <si>
    <t>в-с тушь</t>
  </si>
  <si>
    <t>о-н четки</t>
  </si>
  <si>
    <t>в-с б.шок.</t>
  </si>
  <si>
    <t>отпускн.</t>
  </si>
  <si>
    <t>апрель</t>
  </si>
  <si>
    <t>в-с румяна</t>
  </si>
  <si>
    <t>о-н какао</t>
  </si>
  <si>
    <t>ивроше</t>
  </si>
  <si>
    <t>в-с куркума</t>
  </si>
  <si>
    <t>в-с форма</t>
  </si>
  <si>
    <t>о-н шорты</t>
  </si>
  <si>
    <t>свечи</t>
  </si>
  <si>
    <t>8 марта</t>
  </si>
  <si>
    <t xml:space="preserve">подарки к 8 марта </t>
  </si>
  <si>
    <t>перекресток</t>
  </si>
  <si>
    <t>о-н жилет+сывортка</t>
  </si>
  <si>
    <t>о-н ст.орошок+отбеливатель</t>
  </si>
  <si>
    <t>в-с труселя</t>
  </si>
  <si>
    <t xml:space="preserve">о-н жилет </t>
  </si>
  <si>
    <t>стоматолог</t>
  </si>
  <si>
    <t>о-н футболка</t>
  </si>
  <si>
    <t>в-с босоножки</t>
  </si>
  <si>
    <t>али кроссовки</t>
  </si>
  <si>
    <t xml:space="preserve">в-с </t>
  </si>
  <si>
    <t>али брюки</t>
  </si>
  <si>
    <t>о-н цикорий</t>
  </si>
  <si>
    <t>май</t>
  </si>
  <si>
    <t>в-с шлепки 2 шт.</t>
  </si>
  <si>
    <t>али пиджак</t>
  </si>
  <si>
    <t>тапки</t>
  </si>
  <si>
    <t>в-с пассата</t>
  </si>
  <si>
    <t>ферм.</t>
  </si>
  <si>
    <t>т/в</t>
  </si>
  <si>
    <t>в-с пудра</t>
  </si>
  <si>
    <t>о-н масло</t>
  </si>
  <si>
    <t>о-н коллаген</t>
  </si>
  <si>
    <t>али кисти</t>
  </si>
  <si>
    <r>
      <t xml:space="preserve">Модем </t>
    </r>
    <r>
      <rPr>
        <sz val="12"/>
        <color rgb="FFFF0000"/>
        <rFont val="Arial Narrow"/>
        <family val="2"/>
        <charset val="204"/>
      </rPr>
      <t>15.04</t>
    </r>
  </si>
  <si>
    <t>парикмахерская</t>
  </si>
  <si>
    <t>безин</t>
  </si>
  <si>
    <t>кешью</t>
  </si>
  <si>
    <t>рыба</t>
  </si>
  <si>
    <t>др Лёша</t>
  </si>
  <si>
    <t>али трусы</t>
  </si>
  <si>
    <t>о-н чай</t>
  </si>
  <si>
    <t>июнь</t>
  </si>
  <si>
    <t>х.Пиреева</t>
  </si>
  <si>
    <t>о-н лим.сок</t>
  </si>
  <si>
    <t>в-с краска д/волос</t>
  </si>
  <si>
    <t>в-с лак</t>
  </si>
  <si>
    <t>о-н мёд</t>
  </si>
  <si>
    <t>месяц</t>
  </si>
  <si>
    <t>Сбервклад 11%</t>
  </si>
  <si>
    <t>Год</t>
  </si>
  <si>
    <t>август</t>
  </si>
  <si>
    <t>ноябрь</t>
  </si>
  <si>
    <t>Лучший 13,75%</t>
  </si>
  <si>
    <t>о-н браслет</t>
  </si>
  <si>
    <t>в-с чай</t>
  </si>
  <si>
    <t>в-с пассата+аджика</t>
  </si>
  <si>
    <t>папа</t>
  </si>
  <si>
    <t>аптека гель</t>
  </si>
  <si>
    <t>невролог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</si>
</sst>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Bahnschrift Condensed"/>
      <family val="2"/>
    </font>
    <font>
      <sz val="14"/>
      <name val="Bahnschrift Condensed"/>
      <family val="2"/>
    </font>
    <font>
      <sz val="12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2"/>
      <color rgb="FF00B0F0"/>
      <name val="Arial Narrow"/>
      <family val="2"/>
      <charset val="204"/>
    </font>
    <font>
      <sz val="12"/>
      <color rgb="FF92D050"/>
      <name val="Arial Narrow"/>
      <family val="2"/>
      <charset val="204"/>
    </font>
    <font>
      <sz val="14"/>
      <name val="Arial Narrow"/>
      <family val="2"/>
      <charset val="204"/>
    </font>
    <font>
      <b/>
      <sz val="12"/>
      <color rgb="FF00B05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1"/>
      <name val="Calibri"/>
      <family val="2"/>
      <scheme val="minor"/>
    </font>
    <font>
      <sz val="14"/>
      <color rgb="FFFF0000"/>
      <name val="Bahnschrift Condensed"/>
      <family val="2"/>
    </font>
    <font>
      <sz val="14"/>
      <color rgb="FF0070C0"/>
      <name val="Bahnschrift Condensed"/>
      <family val="2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name val="Arial Narrow"/>
      <family val="2"/>
      <charset val="204"/>
    </font>
    <font>
      <b/>
      <sz val="12"/>
      <name val="Bahnschrift Condensed"/>
      <family val="2"/>
    </font>
    <font>
      <b/>
      <sz val="11"/>
      <color theme="1"/>
      <name val="Calibri"/>
      <family val="2"/>
      <charset val="204"/>
      <scheme val="minor"/>
    </font>
    <font>
      <sz val="12"/>
      <name val="Bahnschrift Condense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0" fontId="3" fillId="0" borderId="2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4" fillId="3" borderId="0" xfId="0" applyNumberFormat="1" applyFont="1" applyFill="1" applyBorder="1" applyAlignment="1">
      <alignment horizontal="center"/>
    </xf>
    <xf numFmtId="0" fontId="8" fillId="0" borderId="2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12" fillId="0" borderId="0" xfId="0" applyNumberFormat="1" applyFont="1" applyFill="1" applyBorder="1"/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2" xfId="0" applyFont="1" applyBorder="1"/>
    <xf numFmtId="0" fontId="4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9" fillId="0" borderId="0" xfId="0" applyFont="1"/>
    <xf numFmtId="0" fontId="9" fillId="0" borderId="2" xfId="0" applyNumberFormat="1" applyFont="1" applyFill="1" applyBorder="1"/>
    <xf numFmtId="0" fontId="20" fillId="0" borderId="0" xfId="0" applyNumberFormat="1" applyFont="1" applyFill="1" applyBorder="1"/>
    <xf numFmtId="0" fontId="13" fillId="0" borderId="0" xfId="0" applyNumberFormat="1" applyFont="1" applyFill="1" applyBorder="1"/>
    <xf numFmtId="0" fontId="21" fillId="0" borderId="0" xfId="0" applyNumberFormat="1" applyFont="1" applyFill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" fillId="0" borderId="2" xfId="0" applyNumberFormat="1" applyFont="1" applyFill="1" applyBorder="1"/>
    <xf numFmtId="0" fontId="23" fillId="0" borderId="0" xfId="0" applyNumberFormat="1" applyFon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монт"/>
      <sheetName val="декабрь 2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арь 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R9">
            <v>42228</v>
          </cell>
          <cell r="T9">
            <v>38433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24" sqref="K24"/>
    </sheetView>
  </sheetViews>
  <sheetFormatPr defaultRowHeight="14.4" x14ac:dyDescent="0.3"/>
  <cols>
    <col min="1" max="1" width="14.44140625" customWidth="1"/>
  </cols>
  <sheetData>
    <row r="1" spans="1:10" x14ac:dyDescent="0.3">
      <c r="A1" s="28" t="s">
        <v>25</v>
      </c>
      <c r="B1" s="24"/>
      <c r="C1" s="24"/>
      <c r="D1" s="27" t="s">
        <v>24</v>
      </c>
      <c r="E1" s="24"/>
      <c r="F1" s="24"/>
      <c r="G1" s="24"/>
      <c r="H1" s="24"/>
      <c r="J1" s="33" t="s">
        <v>61</v>
      </c>
    </row>
    <row r="2" spans="1:10" x14ac:dyDescent="0.3">
      <c r="A2" s="24" t="s">
        <v>23</v>
      </c>
      <c r="B2" s="24">
        <v>95000</v>
      </c>
      <c r="C2" s="24"/>
      <c r="D2" s="24">
        <v>15000</v>
      </c>
      <c r="E2" s="24" t="s">
        <v>26</v>
      </c>
      <c r="F2" s="24"/>
      <c r="G2" s="24"/>
      <c r="H2" s="24"/>
    </row>
    <row r="3" spans="1:10" x14ac:dyDescent="0.3">
      <c r="A3" s="24" t="s">
        <v>18</v>
      </c>
      <c r="B3" s="24">
        <v>50000</v>
      </c>
      <c r="C3" s="24"/>
      <c r="D3" s="24">
        <v>16162</v>
      </c>
      <c r="E3" s="24" t="s">
        <v>27</v>
      </c>
      <c r="F3" s="24"/>
      <c r="G3" s="24"/>
      <c r="H3" s="24"/>
    </row>
    <row r="4" spans="1:10" x14ac:dyDescent="0.3">
      <c r="A4" s="24" t="s">
        <v>37</v>
      </c>
      <c r="B4" s="24">
        <v>20000</v>
      </c>
      <c r="C4" s="24"/>
      <c r="D4" s="24">
        <v>30090</v>
      </c>
      <c r="E4" s="24" t="s">
        <v>28</v>
      </c>
      <c r="F4" s="24"/>
      <c r="G4" s="24"/>
      <c r="H4" s="24"/>
    </row>
    <row r="5" spans="1:10" x14ac:dyDescent="0.3">
      <c r="A5" s="24" t="s">
        <v>30</v>
      </c>
      <c r="B5" s="24">
        <v>80000</v>
      </c>
      <c r="C5" s="24"/>
      <c r="D5" s="24">
        <v>16690</v>
      </c>
      <c r="E5" s="24" t="s">
        <v>32</v>
      </c>
      <c r="F5" s="24"/>
      <c r="G5" s="24"/>
      <c r="H5" s="24"/>
    </row>
    <row r="6" spans="1:10" x14ac:dyDescent="0.3">
      <c r="A6" s="24" t="s">
        <v>31</v>
      </c>
      <c r="B6" s="24">
        <v>50000</v>
      </c>
      <c r="C6" s="24"/>
      <c r="D6" s="24">
        <v>3657</v>
      </c>
      <c r="E6" s="24" t="s">
        <v>33</v>
      </c>
      <c r="F6" s="24"/>
      <c r="G6" s="24"/>
      <c r="H6" s="24"/>
    </row>
    <row r="7" spans="1:10" x14ac:dyDescent="0.3">
      <c r="A7" s="24" t="s">
        <v>59</v>
      </c>
      <c r="B7" s="24">
        <v>19173</v>
      </c>
      <c r="C7" s="24"/>
      <c r="D7" s="24">
        <v>26680</v>
      </c>
      <c r="E7" s="24" t="s">
        <v>34</v>
      </c>
      <c r="F7" s="24"/>
      <c r="G7" s="24"/>
      <c r="H7" s="24"/>
    </row>
    <row r="8" spans="1:10" x14ac:dyDescent="0.3">
      <c r="A8" s="24" t="s">
        <v>59</v>
      </c>
      <c r="B8" s="25">
        <v>1800</v>
      </c>
      <c r="C8" s="24"/>
      <c r="D8" s="24">
        <v>370</v>
      </c>
      <c r="E8" s="24" t="s">
        <v>35</v>
      </c>
      <c r="F8" s="24"/>
      <c r="G8" s="24"/>
      <c r="H8" s="24"/>
    </row>
    <row r="9" spans="1:10" x14ac:dyDescent="0.3">
      <c r="A9" s="24"/>
      <c r="B9" s="24">
        <f>SUM(B2:B8)</f>
        <v>315973</v>
      </c>
      <c r="C9" s="24"/>
      <c r="D9" s="24">
        <v>9205</v>
      </c>
      <c r="E9" s="24" t="s">
        <v>36</v>
      </c>
      <c r="F9" s="24"/>
      <c r="G9" s="24"/>
      <c r="H9" s="24"/>
    </row>
    <row r="10" spans="1:10" x14ac:dyDescent="0.3">
      <c r="A10" s="26" t="s">
        <v>22</v>
      </c>
      <c r="B10" s="27">
        <f>B9-D33</f>
        <v>0</v>
      </c>
      <c r="C10" s="24"/>
      <c r="D10" s="24">
        <v>28200</v>
      </c>
      <c r="E10" s="24" t="s">
        <v>38</v>
      </c>
      <c r="F10" s="24"/>
      <c r="G10" s="24"/>
      <c r="H10" s="24"/>
    </row>
    <row r="11" spans="1:10" x14ac:dyDescent="0.3">
      <c r="A11" s="24"/>
      <c r="B11" s="24"/>
      <c r="C11" s="24"/>
      <c r="D11" s="24">
        <v>341</v>
      </c>
      <c r="E11" s="24" t="s">
        <v>39</v>
      </c>
    </row>
    <row r="12" spans="1:10" x14ac:dyDescent="0.3">
      <c r="A12" s="24"/>
      <c r="B12" s="24"/>
      <c r="C12" s="24"/>
      <c r="D12" s="24">
        <v>2928</v>
      </c>
      <c r="E12" s="24" t="s">
        <v>40</v>
      </c>
    </row>
    <row r="13" spans="1:10" x14ac:dyDescent="0.3">
      <c r="A13" s="24"/>
      <c r="B13" s="24"/>
      <c r="C13" s="24"/>
      <c r="D13" s="24">
        <v>4048</v>
      </c>
      <c r="E13" s="24" t="s">
        <v>41</v>
      </c>
    </row>
    <row r="14" spans="1:10" x14ac:dyDescent="0.3">
      <c r="A14" s="24"/>
      <c r="B14" s="24"/>
      <c r="C14" s="24"/>
      <c r="D14" s="24">
        <v>11532</v>
      </c>
      <c r="E14" s="24" t="s">
        <v>42</v>
      </c>
    </row>
    <row r="15" spans="1:10" x14ac:dyDescent="0.3">
      <c r="A15" s="24"/>
      <c r="B15" s="24"/>
      <c r="C15" s="24"/>
      <c r="D15" s="24">
        <v>2000</v>
      </c>
      <c r="E15" s="24" t="s">
        <v>43</v>
      </c>
      <c r="G15" s="24"/>
      <c r="H15" s="24"/>
    </row>
    <row r="16" spans="1:10" x14ac:dyDescent="0.3">
      <c r="A16" s="24"/>
      <c r="B16" s="24"/>
      <c r="C16" s="24"/>
      <c r="D16" s="24">
        <v>8262</v>
      </c>
      <c r="E16" s="24" t="s">
        <v>47</v>
      </c>
      <c r="G16" s="24"/>
      <c r="H16" s="24"/>
    </row>
    <row r="17" spans="1:8" x14ac:dyDescent="0.3">
      <c r="A17" s="24"/>
      <c r="B17" s="24"/>
      <c r="C17" s="24"/>
      <c r="D17" s="24">
        <v>40605</v>
      </c>
      <c r="E17" s="24" t="s">
        <v>44</v>
      </c>
      <c r="F17" s="24"/>
      <c r="G17" s="24"/>
      <c r="H17" s="24"/>
    </row>
    <row r="18" spans="1:8" x14ac:dyDescent="0.3">
      <c r="A18" s="24"/>
      <c r="B18" s="24"/>
      <c r="C18" s="24"/>
      <c r="D18" s="24">
        <v>1253</v>
      </c>
      <c r="E18" s="24" t="s">
        <v>45</v>
      </c>
      <c r="F18" s="24"/>
      <c r="G18" s="24"/>
      <c r="H18" s="24"/>
    </row>
    <row r="19" spans="1:8" x14ac:dyDescent="0.3">
      <c r="A19" s="24"/>
      <c r="B19" s="24"/>
      <c r="C19" s="24"/>
      <c r="D19" s="24">
        <v>878</v>
      </c>
      <c r="E19" s="24" t="s">
        <v>46</v>
      </c>
      <c r="F19" s="24"/>
      <c r="G19" s="24"/>
      <c r="H19" s="24"/>
    </row>
    <row r="20" spans="1:8" x14ac:dyDescent="0.3">
      <c r="A20" s="24"/>
      <c r="B20" s="24"/>
      <c r="C20" s="24"/>
      <c r="D20" s="24">
        <v>12500</v>
      </c>
      <c r="E20" s="24" t="s">
        <v>48</v>
      </c>
      <c r="F20" s="24"/>
      <c r="G20" s="24"/>
      <c r="H20" s="24"/>
    </row>
    <row r="21" spans="1:8" x14ac:dyDescent="0.3">
      <c r="A21" s="24"/>
      <c r="B21" s="24"/>
      <c r="C21" s="24"/>
      <c r="D21" s="24">
        <v>9010</v>
      </c>
      <c r="E21" s="24" t="s">
        <v>49</v>
      </c>
      <c r="F21" s="24"/>
      <c r="G21" s="24"/>
      <c r="H21" s="24"/>
    </row>
    <row r="22" spans="1:8" x14ac:dyDescent="0.3">
      <c r="A22" s="24"/>
      <c r="B22" s="24"/>
      <c r="C22" s="24"/>
      <c r="D22" s="24">
        <v>4638</v>
      </c>
      <c r="E22" s="24" t="s">
        <v>50</v>
      </c>
      <c r="F22" s="24"/>
      <c r="G22" s="24"/>
      <c r="H22" s="24"/>
    </row>
    <row r="23" spans="1:8" x14ac:dyDescent="0.3">
      <c r="A23" s="24"/>
      <c r="B23" s="24"/>
      <c r="C23" s="24"/>
      <c r="D23" s="24">
        <v>3600</v>
      </c>
      <c r="E23" s="24" t="s">
        <v>51</v>
      </c>
      <c r="F23" s="24"/>
      <c r="G23" s="24"/>
      <c r="H23" s="24"/>
    </row>
    <row r="24" spans="1:8" x14ac:dyDescent="0.3">
      <c r="A24" s="24"/>
      <c r="B24" s="24"/>
      <c r="C24" s="24"/>
      <c r="D24" s="24">
        <v>951</v>
      </c>
      <c r="E24" s="24" t="s">
        <v>51</v>
      </c>
      <c r="F24" s="24"/>
      <c r="G24" s="24"/>
      <c r="H24" s="24"/>
    </row>
    <row r="25" spans="1:8" x14ac:dyDescent="0.3">
      <c r="A25" s="24"/>
      <c r="B25" s="24"/>
      <c r="C25" s="24"/>
      <c r="D25" s="24">
        <v>1194</v>
      </c>
      <c r="E25" s="24" t="s">
        <v>52</v>
      </c>
      <c r="F25" s="24"/>
      <c r="G25" s="24"/>
      <c r="H25" s="24"/>
    </row>
    <row r="26" spans="1:8" x14ac:dyDescent="0.3">
      <c r="A26" s="24"/>
      <c r="B26" s="24"/>
      <c r="C26" s="24"/>
      <c r="D26" s="30">
        <v>7600</v>
      </c>
      <c r="E26" s="24" t="s">
        <v>53</v>
      </c>
      <c r="F26" s="24"/>
      <c r="G26" s="24"/>
      <c r="H26" s="24"/>
    </row>
    <row r="27" spans="1:8" x14ac:dyDescent="0.3">
      <c r="A27" s="24"/>
      <c r="B27" s="24"/>
      <c r="C27" s="24"/>
      <c r="D27" s="24">
        <v>232</v>
      </c>
      <c r="E27" s="24" t="s">
        <v>54</v>
      </c>
      <c r="F27" s="24"/>
      <c r="G27" s="29"/>
      <c r="H27" s="24"/>
    </row>
    <row r="28" spans="1:8" x14ac:dyDescent="0.3">
      <c r="A28" s="24"/>
      <c r="B28" s="24"/>
      <c r="C28" s="24"/>
      <c r="D28" s="24">
        <v>903</v>
      </c>
      <c r="E28" s="24" t="s">
        <v>55</v>
      </c>
      <c r="F28" s="29"/>
      <c r="G28" s="29"/>
      <c r="H28" s="24"/>
    </row>
    <row r="29" spans="1:8" x14ac:dyDescent="0.3">
      <c r="A29" s="24"/>
      <c r="B29" s="24"/>
      <c r="C29" s="24"/>
      <c r="D29" s="24">
        <v>460</v>
      </c>
      <c r="E29" s="24" t="s">
        <v>56</v>
      </c>
      <c r="F29" s="24"/>
      <c r="G29" s="24"/>
      <c r="H29" s="24"/>
    </row>
    <row r="30" spans="1:8" x14ac:dyDescent="0.3">
      <c r="D30" s="24">
        <v>50000</v>
      </c>
      <c r="E30" s="24" t="s">
        <v>29</v>
      </c>
    </row>
    <row r="31" spans="1:8" x14ac:dyDescent="0.3">
      <c r="D31" s="30">
        <v>984</v>
      </c>
      <c r="E31" s="24" t="s">
        <v>57</v>
      </c>
    </row>
    <row r="32" spans="1:8" x14ac:dyDescent="0.3">
      <c r="D32" s="31">
        <v>6000</v>
      </c>
      <c r="E32" s="30" t="s">
        <v>58</v>
      </c>
    </row>
    <row r="33" spans="4:5" x14ac:dyDescent="0.3">
      <c r="D33" s="24">
        <f>SUM(D2:D32)</f>
        <v>315973</v>
      </c>
      <c r="E33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88" zoomScaleNormal="88" workbookViewId="0">
      <selection activeCell="L19" sqref="L19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v>30700</v>
      </c>
      <c r="N1" s="4" t="s">
        <v>21</v>
      </c>
      <c r="R1" s="23">
        <f>[1]ноябрь!R9</f>
        <v>42228</v>
      </c>
      <c r="S1" s="23"/>
      <c r="T1" s="23">
        <f>[1]ноябрь!T9</f>
        <v>38433</v>
      </c>
      <c r="U1" s="1"/>
      <c r="V1" s="1"/>
      <c r="W1" s="1"/>
    </row>
    <row r="2" spans="1:23" ht="15.6" x14ac:dyDescent="0.3">
      <c r="A2" s="3" t="s">
        <v>90</v>
      </c>
      <c r="B2" s="3">
        <v>320</v>
      </c>
      <c r="C2" s="23">
        <v>10</v>
      </c>
      <c r="D2" s="3"/>
      <c r="E2" s="12"/>
      <c r="F2" s="3"/>
      <c r="G2" s="3"/>
      <c r="H2" s="3"/>
      <c r="I2" s="3"/>
      <c r="J2" s="3"/>
      <c r="K2" s="3"/>
      <c r="L2" s="3"/>
      <c r="M2" s="17">
        <f>R8</f>
        <v>26503</v>
      </c>
      <c r="N2" s="3"/>
      <c r="O2" s="3" t="s">
        <v>66</v>
      </c>
      <c r="P2" s="3">
        <v>10021</v>
      </c>
      <c r="Q2" s="13" t="s">
        <v>13</v>
      </c>
      <c r="R2" s="3">
        <v>2830</v>
      </c>
      <c r="S2" s="13" t="s">
        <v>14</v>
      </c>
      <c r="T2" s="3">
        <v>2830</v>
      </c>
      <c r="U2" s="1"/>
      <c r="V2" s="1"/>
      <c r="W2" s="1"/>
    </row>
    <row r="3" spans="1:23" ht="15.6" x14ac:dyDescent="0.3">
      <c r="A3" s="3" t="s">
        <v>1</v>
      </c>
      <c r="B3" s="3">
        <v>200</v>
      </c>
      <c r="C3" s="23">
        <v>100</v>
      </c>
      <c r="D3" s="3"/>
      <c r="E3" s="3"/>
      <c r="F3" s="3"/>
      <c r="G3" s="3"/>
      <c r="H3" s="3"/>
      <c r="I3" s="3"/>
      <c r="J3" s="3"/>
      <c r="K3" s="3"/>
      <c r="L3" s="3"/>
      <c r="M3" s="17">
        <f>T8</f>
        <v>41263</v>
      </c>
      <c r="N3" s="3"/>
      <c r="O3" s="3" t="s">
        <v>67</v>
      </c>
      <c r="P3" s="3">
        <v>18260</v>
      </c>
      <c r="Q3" s="3"/>
      <c r="R3" s="3">
        <v>-14100</v>
      </c>
      <c r="S3" s="3" t="s">
        <v>88</v>
      </c>
      <c r="T3" s="3"/>
      <c r="U3" s="1"/>
      <c r="V3" s="1"/>
      <c r="W3" s="1"/>
    </row>
    <row r="4" spans="1:23" ht="15.6" x14ac:dyDescent="0.3">
      <c r="A4" s="3" t="s">
        <v>2</v>
      </c>
      <c r="B4" s="3">
        <v>300</v>
      </c>
      <c r="C4" s="23">
        <v>240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 t="s">
        <v>76</v>
      </c>
      <c r="P4" s="3">
        <v>1457</v>
      </c>
      <c r="Q4" s="3"/>
      <c r="R4" s="3">
        <v>-1115</v>
      </c>
      <c r="S4" s="3" t="s">
        <v>93</v>
      </c>
      <c r="T4" s="3"/>
      <c r="U4" s="1"/>
      <c r="V4" s="1"/>
      <c r="W4" s="1"/>
    </row>
    <row r="5" spans="1:23" ht="18" x14ac:dyDescent="0.35">
      <c r="A5" s="3" t="s">
        <v>3</v>
      </c>
      <c r="B5" s="3">
        <v>3500</v>
      </c>
      <c r="C5" s="23">
        <v>3142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98466</v>
      </c>
      <c r="N5" s="3"/>
      <c r="O5" s="3"/>
      <c r="P5" s="3">
        <v>2167</v>
      </c>
      <c r="Q5" s="8"/>
      <c r="R5" s="3">
        <v>-3340</v>
      </c>
      <c r="S5" s="3" t="s">
        <v>94</v>
      </c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2258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 t="s">
        <v>12</v>
      </c>
      <c r="P6" s="3">
        <v>5000</v>
      </c>
      <c r="Q6" s="8"/>
      <c r="R6" s="3"/>
      <c r="S6" s="8"/>
      <c r="T6" s="3"/>
      <c r="U6" s="1"/>
      <c r="V6" s="1"/>
      <c r="W6" s="1"/>
    </row>
    <row r="7" spans="1:23" ht="18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 t="s">
        <v>70</v>
      </c>
      <c r="P7" s="10"/>
      <c r="Q7" s="8"/>
      <c r="R7" s="14"/>
      <c r="S7" s="8"/>
      <c r="T7" s="10"/>
      <c r="U7" s="1"/>
      <c r="V7" s="1"/>
      <c r="W7" s="1"/>
    </row>
    <row r="8" spans="1:23" ht="18" x14ac:dyDescent="0.35">
      <c r="A8" s="3"/>
      <c r="B8" s="5">
        <f>SUM(B1:B7)</f>
        <v>7420</v>
      </c>
      <c r="C8" s="5">
        <f>SUM(C1:C7)</f>
        <v>6350</v>
      </c>
      <c r="D8" s="3"/>
      <c r="E8" s="3"/>
      <c r="F8" s="3"/>
      <c r="G8" s="3"/>
      <c r="H8" s="3"/>
      <c r="I8" s="3"/>
      <c r="J8" s="3"/>
      <c r="K8" s="3"/>
      <c r="L8" s="3"/>
      <c r="M8" s="3"/>
      <c r="N8" s="6">
        <f>SUM(C8:M8)</f>
        <v>6350</v>
      </c>
      <c r="O8" s="8"/>
      <c r="P8" s="3">
        <f>SUM(P2:P7)</f>
        <v>36905</v>
      </c>
      <c r="Q8" s="3"/>
      <c r="R8" s="3">
        <f>SUM(R1:R7)</f>
        <v>26503</v>
      </c>
      <c r="S8" s="8"/>
      <c r="T8" s="3">
        <f>SUM(T1:T7)</f>
        <v>41263</v>
      </c>
      <c r="U8" s="1"/>
      <c r="V8" s="1"/>
      <c r="W8" s="1"/>
    </row>
    <row r="9" spans="1:23" ht="18" x14ac:dyDescent="0.35">
      <c r="A9" s="3"/>
      <c r="B9" s="7" t="s">
        <v>8</v>
      </c>
      <c r="C9" s="7"/>
      <c r="D9" s="7" t="s">
        <v>9</v>
      </c>
      <c r="E9" s="7"/>
      <c r="F9" s="7" t="s">
        <v>10</v>
      </c>
      <c r="G9" s="7"/>
      <c r="H9" s="7" t="s">
        <v>11</v>
      </c>
      <c r="I9" s="3"/>
      <c r="J9" s="3" t="s">
        <v>5</v>
      </c>
      <c r="K9" s="3"/>
      <c r="L9" s="3"/>
      <c r="M9" s="3"/>
      <c r="N9" s="3"/>
      <c r="O9" s="8"/>
      <c r="P9" s="3">
        <v>-2830</v>
      </c>
      <c r="Q9" s="12" t="s">
        <v>13</v>
      </c>
      <c r="R9" s="12">
        <v>0</v>
      </c>
      <c r="S9" s="8"/>
      <c r="T9" s="3"/>
      <c r="U9" s="1"/>
      <c r="V9" s="1"/>
      <c r="W9" s="1"/>
    </row>
    <row r="10" spans="1:23" ht="18" x14ac:dyDescent="0.35">
      <c r="A10" s="3" t="s">
        <v>6</v>
      </c>
      <c r="B10">
        <v>477</v>
      </c>
      <c r="C10" t="s">
        <v>81</v>
      </c>
      <c r="D10">
        <v>320</v>
      </c>
      <c r="E10" s="3" t="s">
        <v>15</v>
      </c>
      <c r="F10" s="3">
        <v>260</v>
      </c>
      <c r="G10" s="3" t="s">
        <v>19</v>
      </c>
      <c r="H10" s="3">
        <v>347</v>
      </c>
      <c r="I10" s="3" t="s">
        <v>20</v>
      </c>
      <c r="J10" s="18">
        <v>1772</v>
      </c>
      <c r="K10" s="3" t="s">
        <v>74</v>
      </c>
      <c r="L10" s="3"/>
      <c r="M10" s="3"/>
      <c r="N10" s="3"/>
      <c r="O10" s="8"/>
      <c r="P10" s="10">
        <v>-2830</v>
      </c>
      <c r="Q10" s="12" t="s">
        <v>14</v>
      </c>
      <c r="R10" s="3"/>
      <c r="S10" s="8"/>
      <c r="T10" s="3"/>
      <c r="U10" s="1"/>
      <c r="V10" s="1"/>
      <c r="W10" s="1"/>
    </row>
    <row r="11" spans="1:23" ht="18" x14ac:dyDescent="0.35">
      <c r="A11" s="3" t="s">
        <v>7</v>
      </c>
      <c r="B11" s="18">
        <v>287</v>
      </c>
      <c r="C11" t="s">
        <v>82</v>
      </c>
      <c r="D11">
        <v>212</v>
      </c>
      <c r="E11" s="3" t="s">
        <v>85</v>
      </c>
      <c r="F11" s="3">
        <v>328</v>
      </c>
      <c r="G11" s="3" t="s">
        <v>17</v>
      </c>
      <c r="H11" s="3">
        <v>899</v>
      </c>
      <c r="I11" s="3" t="s">
        <v>63</v>
      </c>
      <c r="J11" s="3">
        <v>1556</v>
      </c>
      <c r="K11" s="3" t="s">
        <v>75</v>
      </c>
      <c r="L11" s="3"/>
      <c r="M11" s="3"/>
      <c r="N11" s="3"/>
      <c r="O11" s="8"/>
      <c r="P11" s="3">
        <f>P25</f>
        <v>0</v>
      </c>
      <c r="Q11" s="3"/>
      <c r="R11" s="3"/>
      <c r="S11" s="8"/>
      <c r="T11" s="3"/>
      <c r="U11" s="1"/>
      <c r="V11" s="1"/>
      <c r="W11" s="1"/>
    </row>
    <row r="12" spans="1:23" ht="17.399999999999999" x14ac:dyDescent="0.3">
      <c r="A12" s="3"/>
      <c r="B12">
        <v>260</v>
      </c>
      <c r="C12" t="s">
        <v>19</v>
      </c>
      <c r="D12">
        <v>190</v>
      </c>
      <c r="E12" s="3" t="s">
        <v>15</v>
      </c>
      <c r="F12" s="3">
        <v>770</v>
      </c>
      <c r="G12" s="3" t="s">
        <v>68</v>
      </c>
      <c r="H12" s="3">
        <v>105</v>
      </c>
      <c r="I12" s="3" t="s">
        <v>96</v>
      </c>
      <c r="J12" s="3">
        <v>860</v>
      </c>
      <c r="K12" s="3" t="s">
        <v>65</v>
      </c>
      <c r="L12" s="3"/>
      <c r="M12" s="3"/>
      <c r="N12" s="3"/>
      <c r="O12" s="2"/>
      <c r="P12" s="16">
        <f>-N27</f>
        <v>-29612</v>
      </c>
      <c r="Q12" s="2"/>
      <c r="R12" s="2"/>
      <c r="S12" s="2"/>
      <c r="T12" s="1"/>
      <c r="U12" s="1"/>
      <c r="V12" s="1"/>
      <c r="W12" s="1"/>
    </row>
    <row r="13" spans="1:23" ht="17.399999999999999" x14ac:dyDescent="0.3">
      <c r="A13" s="3"/>
      <c r="B13" s="18">
        <v>297</v>
      </c>
      <c r="C13" t="s">
        <v>15</v>
      </c>
      <c r="D13" s="18">
        <v>130</v>
      </c>
      <c r="E13" s="3" t="s">
        <v>19</v>
      </c>
      <c r="F13" s="3">
        <v>657</v>
      </c>
      <c r="G13" s="3" t="s">
        <v>73</v>
      </c>
      <c r="H13" s="3">
        <v>83</v>
      </c>
      <c r="I13" s="3" t="s">
        <v>15</v>
      </c>
      <c r="J13" s="3">
        <v>2167</v>
      </c>
      <c r="K13" s="3" t="s">
        <v>77</v>
      </c>
      <c r="L13" s="3"/>
      <c r="M13" s="3"/>
      <c r="N13" s="3"/>
      <c r="O13" s="2"/>
      <c r="P13" s="5">
        <f>SUM(P8:P12)</f>
        <v>1633</v>
      </c>
      <c r="Q13" s="2"/>
      <c r="R13" s="2"/>
      <c r="S13" s="2"/>
      <c r="T13" s="1"/>
      <c r="U13" s="1"/>
      <c r="V13" s="1"/>
      <c r="W13" s="1"/>
    </row>
    <row r="14" spans="1:23" ht="17.399999999999999" x14ac:dyDescent="0.3">
      <c r="A14" s="3"/>
      <c r="B14" s="3">
        <v>240</v>
      </c>
      <c r="C14" s="3" t="s">
        <v>19</v>
      </c>
      <c r="D14" s="3">
        <v>145</v>
      </c>
      <c r="E14" s="3" t="s">
        <v>17</v>
      </c>
      <c r="F14" s="3"/>
      <c r="G14" s="3"/>
      <c r="H14" s="3">
        <v>260</v>
      </c>
      <c r="I14" s="3" t="s">
        <v>17</v>
      </c>
      <c r="J14" s="3">
        <v>1000</v>
      </c>
      <c r="K14" s="3" t="s">
        <v>83</v>
      </c>
      <c r="L14" s="3"/>
      <c r="M14" s="3"/>
      <c r="N14" s="3"/>
      <c r="O14" s="2"/>
      <c r="P14" s="2"/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3">
        <v>387</v>
      </c>
      <c r="C15" s="3" t="s">
        <v>73</v>
      </c>
      <c r="D15" s="3">
        <v>30</v>
      </c>
      <c r="E15" s="3" t="s">
        <v>89</v>
      </c>
      <c r="F15" s="3"/>
      <c r="G15" s="3"/>
      <c r="H15" s="3"/>
      <c r="I15" s="3"/>
      <c r="J15" s="3">
        <v>946</v>
      </c>
      <c r="K15" s="3" t="s">
        <v>64</v>
      </c>
      <c r="L15" s="3"/>
      <c r="M15" s="3"/>
      <c r="N15" s="3"/>
      <c r="O15" s="2"/>
      <c r="P15" s="2"/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/>
      <c r="C16" s="3"/>
      <c r="D16" s="3">
        <v>371</v>
      </c>
      <c r="E16" s="3" t="s">
        <v>17</v>
      </c>
      <c r="F16" s="3"/>
      <c r="G16" s="3"/>
      <c r="H16" s="3"/>
      <c r="I16" s="3"/>
      <c r="J16" s="3">
        <v>746</v>
      </c>
      <c r="K16" s="3" t="s">
        <v>84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/>
      <c r="C17" s="3"/>
      <c r="D17" s="3"/>
      <c r="E17" s="3"/>
      <c r="F17" s="3"/>
      <c r="G17" s="3"/>
      <c r="H17" s="3"/>
      <c r="I17" s="3"/>
      <c r="J17" s="3">
        <v>1263</v>
      </c>
      <c r="K17" s="3" t="s">
        <v>60</v>
      </c>
      <c r="L17" s="3"/>
      <c r="M17" s="3"/>
      <c r="N17" s="3"/>
      <c r="O17" s="2"/>
      <c r="P17" s="21"/>
      <c r="Q17" s="2"/>
      <c r="R17" s="2"/>
      <c r="S17" s="2"/>
      <c r="T17" s="2"/>
      <c r="U17" s="2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538</v>
      </c>
      <c r="K18" s="3" t="s">
        <v>86</v>
      </c>
      <c r="L18" s="3"/>
      <c r="M18" s="3"/>
      <c r="N18" s="3"/>
      <c r="O18" s="2"/>
      <c r="P18" s="21"/>
      <c r="Q18" s="2"/>
      <c r="R18" s="2"/>
      <c r="S18" s="2"/>
      <c r="T18" s="2"/>
      <c r="U18" s="2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1000</v>
      </c>
      <c r="K19" s="3" t="s">
        <v>69</v>
      </c>
      <c r="L19" s="3"/>
      <c r="M19" s="3"/>
      <c r="N19" s="3"/>
      <c r="O19" s="2"/>
      <c r="P19" s="21"/>
      <c r="Q19" s="2"/>
      <c r="R19" s="2"/>
      <c r="S19" s="2"/>
      <c r="T19" s="2"/>
      <c r="U19" s="2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>
        <v>905</v>
      </c>
      <c r="K20" s="3" t="s">
        <v>87</v>
      </c>
      <c r="L20" s="3"/>
      <c r="M20" s="3"/>
      <c r="N20" s="3"/>
      <c r="O20" s="2"/>
      <c r="P20" s="21"/>
      <c r="Q20" s="2"/>
      <c r="R20" s="2"/>
      <c r="S20" s="2"/>
      <c r="T20" s="2"/>
      <c r="U20" s="2"/>
      <c r="W20" s="1"/>
    </row>
    <row r="21" spans="1:23" ht="17.399999999999999" x14ac:dyDescent="0.3">
      <c r="A21" s="3"/>
      <c r="B21" s="3"/>
      <c r="C21" s="3"/>
      <c r="D21" s="3"/>
      <c r="E21" s="3"/>
      <c r="F21" s="3"/>
      <c r="G21" s="3"/>
      <c r="H21" s="3"/>
      <c r="I21" s="3"/>
      <c r="J21" s="3">
        <v>572</v>
      </c>
      <c r="K21" s="3" t="s">
        <v>71</v>
      </c>
      <c r="L21" s="3"/>
      <c r="M21" s="3"/>
      <c r="N21" s="3"/>
      <c r="O21" s="2"/>
      <c r="P21" s="21"/>
      <c r="Q21" s="2"/>
      <c r="R21" s="2"/>
      <c r="S21" s="2"/>
      <c r="T21" s="2"/>
      <c r="U21" s="2"/>
      <c r="W21" s="1"/>
    </row>
    <row r="22" spans="1:23" ht="17.399999999999999" x14ac:dyDescent="0.3">
      <c r="A22" s="3"/>
      <c r="B22" s="3"/>
      <c r="C22" s="3"/>
      <c r="D22" s="3"/>
      <c r="E22" s="3"/>
      <c r="F22" s="3"/>
      <c r="G22" s="3"/>
      <c r="H22" s="3"/>
      <c r="I22" s="3"/>
      <c r="J22" s="3">
        <v>452</v>
      </c>
      <c r="K22" s="3" t="s">
        <v>91</v>
      </c>
      <c r="L22" s="3"/>
      <c r="M22" s="3"/>
      <c r="N22" s="3"/>
      <c r="O22" s="2"/>
      <c r="P22" s="21"/>
      <c r="Q22" s="2"/>
      <c r="R22" s="2"/>
      <c r="S22" s="2"/>
      <c r="T22" s="2"/>
      <c r="U22" s="2"/>
      <c r="W22" s="1"/>
    </row>
    <row r="23" spans="1:23" ht="17.399999999999999" x14ac:dyDescent="0.3">
      <c r="A23" s="3"/>
      <c r="B23" s="3"/>
      <c r="C23" s="3"/>
      <c r="D23" s="3"/>
      <c r="E23" s="3"/>
      <c r="F23" s="3"/>
      <c r="G23" s="3"/>
      <c r="H23" s="3"/>
      <c r="I23" s="3"/>
      <c r="J23" s="3">
        <v>1174</v>
      </c>
      <c r="K23" s="3" t="s">
        <v>16</v>
      </c>
      <c r="L23" s="3"/>
      <c r="M23" s="3"/>
      <c r="N23" s="3"/>
      <c r="O23" s="2"/>
      <c r="P23" s="21"/>
      <c r="Q23" s="2"/>
      <c r="R23" s="2"/>
      <c r="S23" s="2"/>
      <c r="T23" s="2"/>
      <c r="U23" s="2"/>
      <c r="W23" s="1"/>
    </row>
    <row r="24" spans="1:23" ht="17.399999999999999" x14ac:dyDescent="0.3">
      <c r="A24" s="3"/>
      <c r="B24" s="3"/>
      <c r="C24" s="3"/>
      <c r="D24" s="3"/>
      <c r="E24" s="3"/>
      <c r="F24" s="3"/>
      <c r="G24" s="3"/>
      <c r="H24" s="3"/>
      <c r="I24" s="3"/>
      <c r="J24" s="3">
        <v>245</v>
      </c>
      <c r="K24" s="3" t="s">
        <v>95</v>
      </c>
      <c r="L24" s="3"/>
      <c r="M24" s="3"/>
      <c r="N24" s="3"/>
      <c r="O24" s="2"/>
      <c r="P24" s="21"/>
      <c r="Q24" s="2"/>
      <c r="R24" s="2"/>
      <c r="S24" s="2"/>
      <c r="T24" s="2"/>
      <c r="U24" s="2"/>
      <c r="W24" s="1"/>
    </row>
    <row r="25" spans="1:23" ht="17.399999999999999" x14ac:dyDescent="0.3">
      <c r="A25" s="3"/>
      <c r="B25" s="3"/>
      <c r="C25" s="3"/>
      <c r="D25" s="3"/>
      <c r="E25" s="3"/>
      <c r="F25" s="3"/>
      <c r="G25" s="3"/>
      <c r="H25" s="3"/>
      <c r="I25" s="3"/>
      <c r="J25" s="3">
        <v>1011</v>
      </c>
      <c r="K25" s="3" t="s">
        <v>63</v>
      </c>
      <c r="L25" s="3"/>
      <c r="M25" s="3"/>
      <c r="N25" s="3"/>
      <c r="O25" s="2"/>
      <c r="P25" s="2"/>
      <c r="Q25" s="2"/>
      <c r="R25" s="2"/>
      <c r="S25" s="2"/>
      <c r="T25" s="1"/>
      <c r="U25" s="1"/>
      <c r="V25" s="1"/>
      <c r="W25" s="1"/>
    </row>
    <row r="26" spans="1:23" ht="17.399999999999999" x14ac:dyDescent="0.3">
      <c r="A26" s="3"/>
      <c r="B26" s="5">
        <f>SUM(B10:B25)</f>
        <v>1948</v>
      </c>
      <c r="C26" s="3"/>
      <c r="D26" s="5">
        <f>SUM(D10:D25)</f>
        <v>1398</v>
      </c>
      <c r="E26" s="3"/>
      <c r="F26" s="5">
        <f>SUM(F10:F25)</f>
        <v>2015</v>
      </c>
      <c r="G26" s="3"/>
      <c r="H26" s="5">
        <f>SUM(H10:H25)</f>
        <v>1694</v>
      </c>
      <c r="I26" s="3"/>
      <c r="J26" s="5">
        <f>SUM(J10:J25)</f>
        <v>16207</v>
      </c>
      <c r="K26" s="3"/>
      <c r="L26" s="3"/>
      <c r="M26" s="3"/>
      <c r="N26" s="6">
        <f>SUM(B26:M26)</f>
        <v>23262</v>
      </c>
      <c r="O26" s="2"/>
      <c r="P26" s="22">
        <v>200</v>
      </c>
      <c r="Q26" s="2"/>
      <c r="R26" s="2" t="s">
        <v>78</v>
      </c>
      <c r="S26" s="2"/>
      <c r="T26" s="1"/>
      <c r="U26" s="1"/>
      <c r="V26" s="1"/>
      <c r="W26" s="1"/>
    </row>
    <row r="27" spans="1:23" ht="17.399999999999999" x14ac:dyDescent="0.3">
      <c r="A27" s="3" t="s">
        <v>12</v>
      </c>
      <c r="B27" s="3">
        <v>860</v>
      </c>
      <c r="C27" s="34" t="s">
        <v>20</v>
      </c>
      <c r="E27" s="11"/>
      <c r="F27" s="11"/>
      <c r="G27" s="3"/>
      <c r="H27" s="3"/>
      <c r="I27" s="12"/>
      <c r="J27" s="3"/>
      <c r="L27" s="11"/>
      <c r="M27" s="3"/>
      <c r="N27" s="9">
        <f>SUM(N8:N26)</f>
        <v>29612</v>
      </c>
      <c r="O27" s="2"/>
      <c r="P27" s="22">
        <v>200</v>
      </c>
      <c r="Q27" s="20"/>
      <c r="R27" s="2" t="s">
        <v>78</v>
      </c>
      <c r="S27" s="2"/>
      <c r="T27" s="1"/>
      <c r="U27" s="1"/>
      <c r="V27" s="1"/>
      <c r="W27" s="1"/>
    </row>
    <row r="28" spans="1:23" ht="17.399999999999999" x14ac:dyDescent="0.3">
      <c r="A28" s="3"/>
      <c r="B28" s="3">
        <v>5000</v>
      </c>
      <c r="C28" s="3" t="s">
        <v>21</v>
      </c>
      <c r="D28" s="3"/>
      <c r="E28" s="3"/>
      <c r="F28" s="3"/>
      <c r="G28" s="3"/>
      <c r="H28" s="3"/>
      <c r="I28" s="12"/>
      <c r="J28" s="3"/>
      <c r="L28" s="3"/>
      <c r="M28" s="3"/>
      <c r="N28" s="3"/>
      <c r="O28" s="2"/>
      <c r="P28" s="22">
        <v>200</v>
      </c>
      <c r="Q28" s="2"/>
      <c r="R28" s="2" t="s">
        <v>72</v>
      </c>
      <c r="S28" s="2"/>
      <c r="T28" s="1"/>
      <c r="U28" s="1"/>
      <c r="V28" s="1"/>
      <c r="W28" s="1"/>
    </row>
    <row r="29" spans="1:23" ht="17.399999999999999" x14ac:dyDescent="0.3">
      <c r="A29" s="3"/>
      <c r="B29" s="3">
        <v>-5860</v>
      </c>
      <c r="C29" s="3"/>
      <c r="D29" s="3"/>
      <c r="E29" s="3"/>
      <c r="F29" s="3"/>
      <c r="G29" s="12"/>
      <c r="H29" s="3"/>
      <c r="I29" s="3"/>
      <c r="J29" s="3"/>
      <c r="L29" s="3"/>
      <c r="M29" s="3"/>
      <c r="N29" s="3"/>
      <c r="O29" s="2"/>
      <c r="P29" s="22">
        <v>200</v>
      </c>
      <c r="Q29" s="2"/>
      <c r="R29" s="2" t="s">
        <v>79</v>
      </c>
      <c r="S29" s="2"/>
      <c r="T29" s="1"/>
      <c r="U29" s="1"/>
      <c r="V29" s="1"/>
      <c r="W29" s="1"/>
    </row>
    <row r="30" spans="1:23" ht="17.399999999999999" x14ac:dyDescent="0.3">
      <c r="A30" s="3"/>
      <c r="B30" s="3">
        <v>-347</v>
      </c>
      <c r="C30" s="3" t="s">
        <v>20</v>
      </c>
      <c r="D30" s="3"/>
      <c r="E30" s="3"/>
      <c r="F30" s="11"/>
      <c r="G30" s="3"/>
      <c r="H30" s="3"/>
      <c r="I30" s="3"/>
      <c r="L30" s="3"/>
      <c r="M30" s="3"/>
      <c r="N30" s="3"/>
      <c r="O30" s="2"/>
      <c r="P30" s="22">
        <v>650</v>
      </c>
      <c r="Q30" s="2"/>
      <c r="R30" s="2" t="s">
        <v>80</v>
      </c>
      <c r="S30" s="2"/>
      <c r="T30" s="1"/>
      <c r="U30" s="1"/>
      <c r="V30" s="1"/>
      <c r="W30" s="1"/>
    </row>
    <row r="31" spans="1:23" ht="17.399999999999999" x14ac:dyDescent="0.3">
      <c r="A31" s="3"/>
      <c r="B31" s="3">
        <v>315</v>
      </c>
      <c r="C31" s="3" t="s">
        <v>97</v>
      </c>
      <c r="D31" s="3"/>
      <c r="E31" s="3"/>
      <c r="F31" s="3"/>
      <c r="G31" s="3"/>
      <c r="H31" s="3"/>
      <c r="I31" s="3"/>
      <c r="L31" s="3"/>
      <c r="M31" s="3"/>
      <c r="N31" s="3"/>
      <c r="O31" s="2"/>
      <c r="P31" s="22">
        <v>900</v>
      </c>
      <c r="Q31" s="2"/>
      <c r="R31" s="2" t="s">
        <v>92</v>
      </c>
      <c r="S31" s="2"/>
      <c r="T31" s="1"/>
      <c r="U31" s="1"/>
      <c r="V31" s="1"/>
      <c r="W31" s="1"/>
    </row>
    <row r="32" spans="1:23" ht="17.399999999999999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2"/>
      <c r="Q32" s="2"/>
      <c r="R32" s="2"/>
      <c r="S32" s="2"/>
      <c r="T32" s="1"/>
      <c r="U32" s="1"/>
      <c r="V32" s="1"/>
      <c r="W32" s="1"/>
    </row>
    <row r="33" spans="1:23" ht="17.399999999999999" x14ac:dyDescent="0.3">
      <c r="A33" s="2"/>
      <c r="B33" s="2">
        <f>SUM(B27:B32)</f>
        <v>-32</v>
      </c>
      <c r="C33" s="2"/>
      <c r="D33" s="2"/>
      <c r="E33" s="2"/>
      <c r="F33" s="1"/>
      <c r="G33" s="1">
        <f>SUM(G27:G32)</f>
        <v>0</v>
      </c>
      <c r="H33" s="2"/>
      <c r="I33" s="2">
        <f>SUM(I27:I32)</f>
        <v>0</v>
      </c>
      <c r="J33" s="2"/>
      <c r="K33" s="2"/>
      <c r="L33" s="2"/>
      <c r="M33" s="2"/>
      <c r="N33" s="2"/>
      <c r="O33" s="2"/>
      <c r="P33" s="2">
        <f>SUM(P26:P32)</f>
        <v>2350</v>
      </c>
      <c r="Q33" s="2"/>
      <c r="R33" s="2"/>
      <c r="S33" s="2"/>
      <c r="T33" s="1"/>
      <c r="U33" s="1"/>
      <c r="V33" s="1"/>
      <c r="W33" s="1"/>
    </row>
    <row r="34" spans="1:23" ht="17.39999999999999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</row>
    <row r="35" spans="1:23" ht="17.39999999999999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</row>
    <row r="36" spans="1:23" ht="17.399999999999999" x14ac:dyDescent="0.3">
      <c r="R3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88" zoomScaleNormal="88" workbookViewId="0">
      <selection activeCell="K24" sqref="K24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v>31700</v>
      </c>
      <c r="N1" s="4" t="s">
        <v>62</v>
      </c>
      <c r="R1" s="23">
        <f>декабрь23!R8</f>
        <v>26503</v>
      </c>
      <c r="S1" s="23"/>
      <c r="T1" s="23">
        <v>41263</v>
      </c>
      <c r="U1" s="1"/>
      <c r="V1" s="1"/>
      <c r="W1" s="1"/>
    </row>
    <row r="2" spans="1:23" ht="15.6" x14ac:dyDescent="0.3">
      <c r="A2" s="3" t="s">
        <v>90</v>
      </c>
      <c r="B2" s="3">
        <v>320</v>
      </c>
      <c r="C2" s="23"/>
      <c r="D2" s="3"/>
      <c r="E2" s="12"/>
      <c r="F2" s="3"/>
      <c r="G2" s="3"/>
      <c r="H2" s="3"/>
      <c r="I2" s="3"/>
      <c r="J2" s="3"/>
      <c r="K2" s="3"/>
      <c r="L2" s="3"/>
      <c r="M2" s="17">
        <f>R9</f>
        <v>12141</v>
      </c>
      <c r="N2" s="3"/>
      <c r="O2" s="3" t="s">
        <v>66</v>
      </c>
      <c r="P2" s="3">
        <v>11023</v>
      </c>
      <c r="Q2" s="13" t="s">
        <v>13</v>
      </c>
      <c r="R2" s="3">
        <v>2961</v>
      </c>
      <c r="S2" s="13" t="s">
        <v>14</v>
      </c>
      <c r="T2" s="3">
        <v>2961</v>
      </c>
      <c r="U2" s="1"/>
      <c r="V2" s="1"/>
      <c r="W2" s="1"/>
    </row>
    <row r="3" spans="1:23" ht="15.6" x14ac:dyDescent="0.3">
      <c r="A3" s="3" t="s">
        <v>1</v>
      </c>
      <c r="B3" s="3">
        <v>200</v>
      </c>
      <c r="C3" s="23">
        <v>400</v>
      </c>
      <c r="D3" s="3"/>
      <c r="E3" s="3"/>
      <c r="F3" s="3"/>
      <c r="G3" s="3"/>
      <c r="H3" s="3"/>
      <c r="I3" s="3"/>
      <c r="J3" s="3"/>
      <c r="K3" s="3"/>
      <c r="L3" s="3"/>
      <c r="M3" s="17">
        <f>T9</f>
        <v>44224</v>
      </c>
      <c r="N3" s="3"/>
      <c r="O3" s="3" t="s">
        <v>67</v>
      </c>
      <c r="P3" s="3">
        <v>18587</v>
      </c>
      <c r="Q3" s="3"/>
      <c r="R3" s="3">
        <v>-1710</v>
      </c>
      <c r="S3" s="3" t="s">
        <v>98</v>
      </c>
      <c r="T3" s="3"/>
      <c r="U3" s="1"/>
      <c r="V3" s="1"/>
      <c r="W3" s="1"/>
    </row>
    <row r="4" spans="1:23" ht="15.6" x14ac:dyDescent="0.3">
      <c r="A4" s="3" t="s">
        <v>2</v>
      </c>
      <c r="B4" s="3">
        <v>300</v>
      </c>
      <c r="C4" s="23">
        <v>263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/>
      <c r="P4" s="3"/>
      <c r="Q4" s="3"/>
      <c r="R4" s="3">
        <v>-300</v>
      </c>
      <c r="S4" s="3" t="s">
        <v>109</v>
      </c>
      <c r="T4" s="3"/>
      <c r="U4" s="1"/>
      <c r="V4" s="1"/>
      <c r="W4" s="1"/>
    </row>
    <row r="5" spans="1:23" ht="18" x14ac:dyDescent="0.35">
      <c r="A5" s="3" t="s">
        <v>3</v>
      </c>
      <c r="B5" s="3">
        <v>3500</v>
      </c>
      <c r="C5" s="23">
        <v>3142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88065</v>
      </c>
      <c r="N5" s="3"/>
      <c r="O5" s="3" t="s">
        <v>12</v>
      </c>
      <c r="P5" s="12">
        <v>5000</v>
      </c>
      <c r="Q5" s="8"/>
      <c r="R5" s="3">
        <v>-7000</v>
      </c>
      <c r="S5" s="3" t="s">
        <v>111</v>
      </c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1294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 t="s">
        <v>102</v>
      </c>
      <c r="P6" s="3">
        <v>16000</v>
      </c>
      <c r="Q6" s="8"/>
      <c r="R6" s="3">
        <v>-3313</v>
      </c>
      <c r="S6" s="3" t="s">
        <v>112</v>
      </c>
      <c r="T6" s="3"/>
      <c r="U6" s="1"/>
      <c r="V6" s="1"/>
      <c r="W6" s="1"/>
    </row>
    <row r="7" spans="1:23" ht="18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 t="s">
        <v>70</v>
      </c>
      <c r="P7" s="3"/>
      <c r="Q7" s="8"/>
      <c r="R7" s="3">
        <v>-5000</v>
      </c>
      <c r="S7" s="3" t="s">
        <v>113</v>
      </c>
      <c r="T7" s="3"/>
      <c r="U7" s="1"/>
      <c r="V7" s="1"/>
      <c r="W7" s="1"/>
    </row>
    <row r="8" spans="1:23" ht="18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114</v>
      </c>
      <c r="P8" s="36">
        <v>900</v>
      </c>
      <c r="Q8" s="8"/>
      <c r="R8" s="36"/>
      <c r="S8" s="3"/>
      <c r="T8" s="10"/>
      <c r="U8" s="1"/>
      <c r="V8" s="1"/>
      <c r="W8" s="1"/>
    </row>
    <row r="9" spans="1:23" ht="18" x14ac:dyDescent="0.35">
      <c r="A9" s="3"/>
      <c r="B9" s="5">
        <f>SUM(B1:B7)</f>
        <v>7420</v>
      </c>
      <c r="C9" s="5">
        <f>SUM(C1:C7)</f>
        <v>5699</v>
      </c>
      <c r="D9" s="3"/>
      <c r="E9" s="3"/>
      <c r="F9" s="3"/>
      <c r="G9" s="3"/>
      <c r="H9" s="3"/>
      <c r="I9" s="3"/>
      <c r="J9" s="3"/>
      <c r="K9" s="3"/>
      <c r="L9" s="3"/>
      <c r="M9" s="3"/>
      <c r="N9" s="6">
        <f>SUM(C9:M9)</f>
        <v>5699</v>
      </c>
      <c r="O9" s="8"/>
      <c r="P9" s="3">
        <f>SUM(P2:P8)</f>
        <v>51510</v>
      </c>
      <c r="Q9" s="3"/>
      <c r="R9" s="3">
        <f>SUM(R1:R7)</f>
        <v>12141</v>
      </c>
      <c r="S9" s="8"/>
      <c r="T9" s="3">
        <f>SUM(T1:T7)</f>
        <v>44224</v>
      </c>
      <c r="U9" s="1"/>
      <c r="V9" s="1"/>
      <c r="W9" s="1"/>
    </row>
    <row r="10" spans="1:23" ht="18" x14ac:dyDescent="0.35">
      <c r="A10" s="3"/>
      <c r="B10" s="7" t="s">
        <v>8</v>
      </c>
      <c r="C10" s="7"/>
      <c r="D10" s="7" t="s">
        <v>9</v>
      </c>
      <c r="E10" s="7"/>
      <c r="F10" s="7" t="s">
        <v>10</v>
      </c>
      <c r="G10" s="7"/>
      <c r="H10" s="7" t="s">
        <v>11</v>
      </c>
      <c r="I10" s="3"/>
      <c r="J10" s="3" t="s">
        <v>5</v>
      </c>
      <c r="K10" s="3"/>
      <c r="L10" s="3"/>
      <c r="M10" s="3"/>
      <c r="N10" s="3"/>
      <c r="O10" s="8"/>
      <c r="P10" s="3">
        <v>-2961</v>
      </c>
      <c r="Q10" s="12" t="s">
        <v>13</v>
      </c>
      <c r="R10" s="12">
        <v>0</v>
      </c>
      <c r="S10" s="8"/>
      <c r="T10" s="3"/>
      <c r="U10" s="1"/>
      <c r="V10" s="1"/>
      <c r="W10" s="1"/>
    </row>
    <row r="11" spans="1:23" ht="18" x14ac:dyDescent="0.35">
      <c r="A11" s="3" t="s">
        <v>6</v>
      </c>
      <c r="B11">
        <v>169</v>
      </c>
      <c r="C11" t="s">
        <v>17</v>
      </c>
      <c r="D11">
        <v>252</v>
      </c>
      <c r="E11" s="3" t="s">
        <v>15</v>
      </c>
      <c r="F11" s="3">
        <v>420</v>
      </c>
      <c r="G11" s="3" t="s">
        <v>19</v>
      </c>
      <c r="H11" s="3">
        <v>338</v>
      </c>
      <c r="I11" s="3" t="s">
        <v>20</v>
      </c>
      <c r="J11" s="18">
        <v>90</v>
      </c>
      <c r="K11" s="3" t="s">
        <v>99</v>
      </c>
      <c r="L11" s="3"/>
      <c r="M11" s="3"/>
      <c r="N11" s="3"/>
      <c r="O11" s="8"/>
      <c r="P11" s="10">
        <v>-2961</v>
      </c>
      <c r="Q11" s="12" t="s">
        <v>14</v>
      </c>
      <c r="R11" s="3"/>
      <c r="S11" s="8"/>
      <c r="T11" s="3"/>
      <c r="U11" s="1"/>
      <c r="V11" s="1"/>
      <c r="W11" s="1"/>
    </row>
    <row r="12" spans="1:23" ht="18" x14ac:dyDescent="0.35">
      <c r="A12" s="3" t="s">
        <v>7</v>
      </c>
      <c r="B12" s="18">
        <v>280</v>
      </c>
      <c r="C12" t="s">
        <v>19</v>
      </c>
      <c r="D12">
        <v>294</v>
      </c>
      <c r="E12" s="3" t="s">
        <v>17</v>
      </c>
      <c r="F12" s="3">
        <v>348</v>
      </c>
      <c r="G12" s="3" t="s">
        <v>101</v>
      </c>
      <c r="H12" s="3">
        <v>452</v>
      </c>
      <c r="I12" s="3" t="s">
        <v>15</v>
      </c>
      <c r="J12" s="3">
        <v>1148</v>
      </c>
      <c r="K12" s="3" t="s">
        <v>103</v>
      </c>
      <c r="L12" s="3"/>
      <c r="M12" s="3"/>
      <c r="N12" s="3"/>
      <c r="O12" s="8"/>
      <c r="P12" s="3">
        <f>P21</f>
        <v>0</v>
      </c>
      <c r="Q12" s="3"/>
      <c r="R12" s="3"/>
      <c r="S12" s="8"/>
      <c r="T12" s="3"/>
      <c r="U12" s="1"/>
      <c r="V12" s="1"/>
      <c r="W12" s="1"/>
    </row>
    <row r="13" spans="1:23" ht="17.399999999999999" x14ac:dyDescent="0.3">
      <c r="A13" s="3"/>
      <c r="B13">
        <v>233</v>
      </c>
      <c r="C13" t="s">
        <v>20</v>
      </c>
      <c r="D13">
        <v>144</v>
      </c>
      <c r="E13" s="3" t="s">
        <v>15</v>
      </c>
      <c r="F13" s="3">
        <v>459</v>
      </c>
      <c r="G13" s="3" t="s">
        <v>17</v>
      </c>
      <c r="H13" s="3">
        <v>267</v>
      </c>
      <c r="I13" s="3" t="s">
        <v>101</v>
      </c>
      <c r="J13" s="3">
        <v>140</v>
      </c>
      <c r="K13" s="3" t="s">
        <v>104</v>
      </c>
      <c r="L13" s="3"/>
      <c r="M13" s="3"/>
      <c r="N13" s="3"/>
      <c r="O13" s="2"/>
      <c r="P13" s="16">
        <f>-N23</f>
        <v>-17225</v>
      </c>
      <c r="Q13" s="2"/>
      <c r="R13" s="2"/>
      <c r="S13" s="2"/>
      <c r="T13" s="1"/>
      <c r="U13" s="1"/>
      <c r="V13" s="1"/>
      <c r="W13" s="1"/>
    </row>
    <row r="14" spans="1:23" ht="17.399999999999999" x14ac:dyDescent="0.3">
      <c r="A14" s="3"/>
      <c r="B14" s="18">
        <v>204</v>
      </c>
      <c r="C14" t="s">
        <v>15</v>
      </c>
      <c r="D14" s="18">
        <v>190</v>
      </c>
      <c r="E14" s="3" t="s">
        <v>15</v>
      </c>
      <c r="F14" s="3"/>
      <c r="G14" s="3"/>
      <c r="H14" s="3">
        <v>428</v>
      </c>
      <c r="I14" s="3" t="s">
        <v>15</v>
      </c>
      <c r="J14" s="3">
        <v>555</v>
      </c>
      <c r="K14" s="3" t="s">
        <v>105</v>
      </c>
      <c r="L14" s="3"/>
      <c r="M14" s="3"/>
      <c r="N14" s="3"/>
      <c r="O14" s="2"/>
      <c r="P14" s="5">
        <f>SUM(P9:P13)</f>
        <v>28363</v>
      </c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3">
        <v>261</v>
      </c>
      <c r="C15" s="3" t="s">
        <v>101</v>
      </c>
      <c r="D15" s="3">
        <v>797</v>
      </c>
      <c r="E15" s="3" t="s">
        <v>63</v>
      </c>
      <c r="F15" s="3"/>
      <c r="G15" s="3"/>
      <c r="H15" s="3"/>
      <c r="I15" s="3"/>
      <c r="J15" s="3">
        <v>117</v>
      </c>
      <c r="K15" s="3" t="s">
        <v>106</v>
      </c>
      <c r="L15" s="3"/>
      <c r="M15" s="3"/>
      <c r="N15" s="3"/>
      <c r="O15" s="2"/>
      <c r="P15" s="2"/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>
        <v>270</v>
      </c>
      <c r="C16" s="3" t="s">
        <v>101</v>
      </c>
      <c r="D16" s="3">
        <v>156</v>
      </c>
      <c r="E16" s="3" t="s">
        <v>17</v>
      </c>
      <c r="F16" s="3"/>
      <c r="G16" s="3"/>
      <c r="H16" s="3"/>
      <c r="I16" s="3"/>
      <c r="J16" s="3">
        <v>800</v>
      </c>
      <c r="K16" s="3" t="s">
        <v>107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>
        <v>78</v>
      </c>
      <c r="C17" s="3" t="s">
        <v>17</v>
      </c>
      <c r="D17" s="3"/>
      <c r="E17" s="3"/>
      <c r="F17" s="3"/>
      <c r="G17" s="3"/>
      <c r="H17" s="3"/>
      <c r="I17" s="3"/>
      <c r="J17" s="3">
        <v>488</v>
      </c>
      <c r="K17" s="3" t="s">
        <v>110</v>
      </c>
      <c r="L17" s="3"/>
      <c r="M17" s="3"/>
      <c r="N17" s="3"/>
      <c r="O17" s="2"/>
      <c r="P17" s="2"/>
      <c r="Q17" s="2"/>
      <c r="R17" s="2"/>
      <c r="S17" s="2"/>
      <c r="T17" s="1"/>
      <c r="U17" s="1"/>
      <c r="V17" s="1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661</v>
      </c>
      <c r="K18" s="3" t="s">
        <v>60</v>
      </c>
      <c r="L18" s="3"/>
      <c r="M18" s="3"/>
      <c r="N18" s="3"/>
      <c r="O18" s="2"/>
      <c r="P18" s="21"/>
      <c r="Q18" s="2"/>
      <c r="R18" s="2"/>
      <c r="S18" s="2"/>
      <c r="T18" s="2"/>
      <c r="U18" s="2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720</v>
      </c>
      <c r="K19" s="3" t="s">
        <v>16</v>
      </c>
      <c r="L19" s="3"/>
      <c r="M19" s="3"/>
      <c r="N19" s="3"/>
      <c r="O19" s="2"/>
      <c r="P19" s="21"/>
      <c r="Q19" s="2"/>
      <c r="R19" s="2"/>
      <c r="S19" s="2"/>
      <c r="T19" s="2"/>
      <c r="U19" s="2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>
        <v>375</v>
      </c>
      <c r="K20" s="3" t="s">
        <v>101</v>
      </c>
      <c r="L20" s="3"/>
      <c r="M20" s="3"/>
      <c r="N20" s="3"/>
      <c r="O20" s="2"/>
      <c r="P20" s="21"/>
      <c r="Q20" s="2"/>
      <c r="R20" s="2"/>
      <c r="S20" s="2"/>
      <c r="T20" s="2"/>
      <c r="U20" s="2"/>
      <c r="W20" s="1"/>
    </row>
    <row r="21" spans="1:23" ht="17.399999999999999" x14ac:dyDescent="0.3">
      <c r="A21" s="3"/>
      <c r="B21" s="3"/>
      <c r="C21" s="3"/>
      <c r="D21" s="3"/>
      <c r="E21" s="3"/>
      <c r="F21" s="3"/>
      <c r="G21" s="3"/>
      <c r="H21" s="3"/>
      <c r="I21" s="3"/>
      <c r="J21" s="3">
        <v>392</v>
      </c>
      <c r="K21" s="3" t="s">
        <v>60</v>
      </c>
      <c r="L21" s="3"/>
      <c r="M21" s="3"/>
      <c r="N21" s="3"/>
      <c r="O21" s="2"/>
      <c r="P21" s="2"/>
      <c r="Q21" s="2"/>
      <c r="R21" s="2"/>
      <c r="S21" s="2"/>
      <c r="T21" s="1"/>
      <c r="U21" s="1"/>
      <c r="V21" s="1"/>
      <c r="W21" s="1"/>
    </row>
    <row r="22" spans="1:23" ht="17.399999999999999" x14ac:dyDescent="0.3">
      <c r="A22" s="3"/>
      <c r="B22" s="5">
        <f>SUM(B11:B21)</f>
        <v>1495</v>
      </c>
      <c r="C22" s="3"/>
      <c r="D22" s="5">
        <f>SUM(D11:D21)</f>
        <v>1833</v>
      </c>
      <c r="E22" s="3"/>
      <c r="F22" s="5">
        <f>SUM(F11:F21)</f>
        <v>1227</v>
      </c>
      <c r="G22" s="3"/>
      <c r="H22" s="5">
        <f>SUM(H11:H21)</f>
        <v>1485</v>
      </c>
      <c r="I22" s="3"/>
      <c r="J22" s="5">
        <f>SUM(J11:J21)</f>
        <v>5486</v>
      </c>
      <c r="K22" s="3"/>
      <c r="L22" s="3"/>
      <c r="M22" s="3"/>
      <c r="N22" s="6">
        <f>SUM(B22:M22)</f>
        <v>11526</v>
      </c>
      <c r="O22" s="2"/>
      <c r="P22" s="22">
        <v>200</v>
      </c>
      <c r="Q22" s="2"/>
      <c r="R22" s="2" t="s">
        <v>78</v>
      </c>
      <c r="S22" s="2"/>
      <c r="T22" s="3"/>
      <c r="U22" s="12"/>
      <c r="V22" s="1"/>
      <c r="W22" s="1"/>
    </row>
    <row r="23" spans="1:23" ht="17.399999999999999" x14ac:dyDescent="0.3">
      <c r="A23" s="3" t="s">
        <v>12</v>
      </c>
      <c r="B23" s="3">
        <v>-32</v>
      </c>
      <c r="C23" s="34" t="s">
        <v>21</v>
      </c>
      <c r="E23" s="11"/>
      <c r="F23" s="11" t="s">
        <v>115</v>
      </c>
      <c r="G23" s="3">
        <v>900</v>
      </c>
      <c r="H23" s="3"/>
      <c r="I23" s="12"/>
      <c r="J23" s="3"/>
      <c r="L23" s="11"/>
      <c r="M23" s="3"/>
      <c r="N23" s="9">
        <f>SUM(N9:N22)</f>
        <v>17225</v>
      </c>
      <c r="O23" s="2"/>
      <c r="P23" s="22">
        <v>200</v>
      </c>
      <c r="Q23" s="20"/>
      <c r="R23" s="2" t="s">
        <v>78</v>
      </c>
      <c r="S23" s="2"/>
      <c r="T23" s="3"/>
      <c r="U23" s="12"/>
      <c r="V23" s="1"/>
      <c r="W23" s="1"/>
    </row>
    <row r="24" spans="1:23" ht="17.399999999999999" x14ac:dyDescent="0.3">
      <c r="A24" s="3"/>
      <c r="B24" s="3">
        <v>1854</v>
      </c>
      <c r="C24" s="3" t="s">
        <v>69</v>
      </c>
      <c r="D24" s="3"/>
      <c r="E24" s="3"/>
      <c r="F24" s="3"/>
      <c r="G24" s="3"/>
      <c r="H24" s="3"/>
      <c r="I24" s="12"/>
      <c r="J24" s="3"/>
      <c r="L24" s="3"/>
      <c r="M24" s="3"/>
      <c r="N24" s="3"/>
      <c r="O24" s="2"/>
      <c r="P24" s="22">
        <v>200</v>
      </c>
      <c r="Q24" s="2"/>
      <c r="R24" s="2" t="s">
        <v>72</v>
      </c>
      <c r="S24" s="2"/>
      <c r="T24" s="1"/>
      <c r="U24" s="1"/>
      <c r="V24" s="1"/>
      <c r="W24" s="1"/>
    </row>
    <row r="25" spans="1:23" ht="17.399999999999999" x14ac:dyDescent="0.3">
      <c r="A25" s="3"/>
      <c r="B25" s="3">
        <v>602</v>
      </c>
      <c r="C25" s="3" t="s">
        <v>20</v>
      </c>
      <c r="D25" s="3"/>
      <c r="E25" s="3"/>
      <c r="F25" s="3"/>
      <c r="G25" s="12"/>
      <c r="H25" s="3"/>
      <c r="I25" s="3"/>
      <c r="J25" s="3"/>
      <c r="L25" s="3"/>
      <c r="M25" s="3"/>
      <c r="N25" s="3"/>
      <c r="O25" s="2"/>
      <c r="P25" s="22">
        <v>200</v>
      </c>
      <c r="Q25" s="2"/>
      <c r="R25" s="2" t="s">
        <v>79</v>
      </c>
      <c r="S25" s="2"/>
      <c r="T25" s="1"/>
      <c r="U25" s="1"/>
      <c r="V25" s="1"/>
      <c r="W25" s="1"/>
    </row>
    <row r="26" spans="1:23" ht="17.399999999999999" x14ac:dyDescent="0.3">
      <c r="A26" s="3"/>
      <c r="B26" s="3">
        <v>233</v>
      </c>
      <c r="C26" s="3" t="s">
        <v>15</v>
      </c>
      <c r="D26" s="3"/>
      <c r="E26" s="3"/>
      <c r="F26" s="11" t="s">
        <v>116</v>
      </c>
      <c r="G26" s="3">
        <v>1043</v>
      </c>
      <c r="H26" s="3"/>
      <c r="I26" s="3"/>
      <c r="L26" s="3"/>
      <c r="M26" s="3"/>
      <c r="N26" s="3"/>
      <c r="O26" s="2"/>
      <c r="P26" s="22">
        <v>650</v>
      </c>
      <c r="Q26" s="2"/>
      <c r="R26" s="2" t="s">
        <v>80</v>
      </c>
      <c r="S26" s="2"/>
      <c r="T26" s="1"/>
      <c r="U26" s="1"/>
      <c r="V26" s="1"/>
      <c r="W26" s="1"/>
    </row>
    <row r="27" spans="1:23" ht="17.399999999999999" x14ac:dyDescent="0.3">
      <c r="A27" s="3"/>
      <c r="B27" s="3">
        <v>5000</v>
      </c>
      <c r="C27" s="3" t="s">
        <v>62</v>
      </c>
      <c r="D27" s="3"/>
      <c r="E27" s="3"/>
      <c r="F27" s="3"/>
      <c r="G27" s="3"/>
      <c r="H27" s="3"/>
      <c r="I27" s="3"/>
      <c r="L27" s="3"/>
      <c r="M27" s="3"/>
      <c r="N27" s="3"/>
      <c r="O27" s="2"/>
      <c r="P27" s="22"/>
      <c r="Q27" s="2"/>
      <c r="R27" s="2"/>
      <c r="S27" s="2"/>
      <c r="T27" s="1"/>
      <c r="U27" s="1"/>
      <c r="V27" s="1"/>
      <c r="W27" s="1"/>
    </row>
    <row r="28" spans="1:23" ht="17.399999999999999" x14ac:dyDescent="0.3">
      <c r="A28" s="3"/>
      <c r="B28" s="3">
        <v>100</v>
      </c>
      <c r="C28" s="3" t="s">
        <v>108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2"/>
      <c r="Q28" s="2"/>
      <c r="R28" s="2"/>
      <c r="S28" s="2"/>
      <c r="T28" s="1"/>
      <c r="U28" s="1"/>
      <c r="V28" s="1"/>
      <c r="W28" s="1"/>
    </row>
    <row r="29" spans="1:23" ht="17.399999999999999" x14ac:dyDescent="0.3">
      <c r="A29" s="3"/>
      <c r="B29" s="3">
        <v>-34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2"/>
      <c r="Q29" s="2"/>
      <c r="R29" s="2"/>
      <c r="S29" s="2"/>
      <c r="T29" s="1"/>
      <c r="U29" s="1"/>
      <c r="V29" s="1"/>
      <c r="W29" s="1"/>
    </row>
    <row r="30" spans="1:23" ht="17.399999999999999" x14ac:dyDescent="0.3">
      <c r="A30" s="3"/>
      <c r="B30" s="3">
        <v>-4723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22"/>
      <c r="Q30" s="2"/>
      <c r="R30" s="2"/>
      <c r="S30" s="2"/>
      <c r="T30" s="1"/>
      <c r="U30" s="1"/>
      <c r="V30" s="1"/>
      <c r="W30" s="1"/>
    </row>
    <row r="31" spans="1:23" ht="17.399999999999999" x14ac:dyDescent="0.3">
      <c r="A31" s="3"/>
      <c r="B31" s="3">
        <v>180</v>
      </c>
      <c r="C31" s="3" t="s">
        <v>101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2"/>
      <c r="Q31" s="2"/>
      <c r="R31" s="2"/>
      <c r="S31" s="2"/>
      <c r="T31" s="1"/>
      <c r="U31" s="1"/>
      <c r="V31" s="1"/>
      <c r="W31" s="1"/>
    </row>
    <row r="32" spans="1:23" ht="17.399999999999999" x14ac:dyDescent="0.3">
      <c r="A32" s="3"/>
      <c r="B32" s="3">
        <v>267</v>
      </c>
      <c r="C32" s="3" t="s">
        <v>101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2"/>
      <c r="Q32" s="2"/>
      <c r="R32" s="2"/>
      <c r="S32" s="2"/>
      <c r="T32" s="1"/>
      <c r="U32" s="1"/>
      <c r="V32" s="1"/>
      <c r="W32" s="1"/>
    </row>
    <row r="33" spans="1:23" ht="17.399999999999999" x14ac:dyDescent="0.3">
      <c r="A33" s="3"/>
      <c r="B33" s="3">
        <v>-392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  <c r="P33" s="22"/>
      <c r="Q33" s="2"/>
      <c r="R33" s="2"/>
      <c r="S33" s="2"/>
      <c r="T33" s="1"/>
      <c r="U33" s="1"/>
      <c r="V33" s="1"/>
      <c r="W33" s="1"/>
    </row>
    <row r="34" spans="1:23" ht="17.399999999999999" x14ac:dyDescent="0.3">
      <c r="A34" s="2"/>
      <c r="B34" s="2">
        <f>SUM(B23:B33)</f>
        <v>3055</v>
      </c>
      <c r="C34" s="2"/>
      <c r="D34" s="2"/>
      <c r="E34" s="2"/>
      <c r="F34" s="1"/>
      <c r="G34" s="1">
        <f>SUM(G23:G28)</f>
        <v>1943</v>
      </c>
      <c r="H34" s="2"/>
      <c r="I34" s="2">
        <f>SUM(I23:I28)</f>
        <v>0</v>
      </c>
      <c r="J34" s="2"/>
      <c r="K34" s="2"/>
      <c r="L34" s="2"/>
      <c r="M34" s="2"/>
      <c r="N34" s="2"/>
      <c r="O34" s="2"/>
      <c r="P34" s="2">
        <f>SUM(P22:P28)</f>
        <v>1450</v>
      </c>
      <c r="Q34" s="2"/>
      <c r="R34" s="2"/>
      <c r="S34" s="2"/>
      <c r="T34" s="1"/>
      <c r="U34" s="1"/>
      <c r="V34" s="1"/>
      <c r="W34" s="1"/>
    </row>
    <row r="35" spans="1:23" ht="17.39999999999999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</row>
    <row r="36" spans="1:23" ht="17.39999999999999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</row>
    <row r="37" spans="1:23" ht="17.399999999999999" x14ac:dyDescent="0.3">
      <c r="R3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88" zoomScaleNormal="88" workbookViewId="0">
      <selection activeCell="P20" sqref="P20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v>59500</v>
      </c>
      <c r="N1" s="4" t="s">
        <v>100</v>
      </c>
      <c r="R1" s="23">
        <f>январь!R9</f>
        <v>12141</v>
      </c>
      <c r="S1" s="23"/>
      <c r="T1" s="23">
        <f>январь!T9</f>
        <v>44224</v>
      </c>
      <c r="U1" s="1"/>
      <c r="V1" s="1"/>
      <c r="W1" s="1"/>
    </row>
    <row r="2" spans="1:23" ht="15.6" x14ac:dyDescent="0.3">
      <c r="A2" s="3" t="s">
        <v>131</v>
      </c>
      <c r="B2" s="3">
        <v>320</v>
      </c>
      <c r="C2" s="23">
        <v>10</v>
      </c>
      <c r="D2" s="3"/>
      <c r="E2" s="12"/>
      <c r="F2" s="3"/>
      <c r="G2" s="3"/>
      <c r="H2" s="3"/>
      <c r="I2" s="3"/>
      <c r="J2" s="3"/>
      <c r="K2" s="3"/>
      <c r="L2" s="3"/>
      <c r="M2" s="17">
        <f>R9</f>
        <v>552</v>
      </c>
      <c r="N2" s="3"/>
      <c r="O2" s="3" t="s">
        <v>66</v>
      </c>
      <c r="P2" s="3">
        <v>6189</v>
      </c>
      <c r="Q2" s="13" t="s">
        <v>13</v>
      </c>
      <c r="R2" s="3"/>
      <c r="S2" s="13" t="s">
        <v>14</v>
      </c>
      <c r="T2" s="3"/>
      <c r="U2" s="1"/>
      <c r="V2" s="1"/>
      <c r="W2" s="1"/>
    </row>
    <row r="3" spans="1:23" ht="15.6" x14ac:dyDescent="0.3">
      <c r="A3" s="3" t="s">
        <v>1</v>
      </c>
      <c r="B3" s="3">
        <v>200</v>
      </c>
      <c r="C3" s="23">
        <v>0</v>
      </c>
      <c r="D3" s="3"/>
      <c r="E3" s="3"/>
      <c r="F3" s="3"/>
      <c r="G3" s="3"/>
      <c r="H3" s="3"/>
      <c r="I3" s="3"/>
      <c r="J3" s="3"/>
      <c r="K3" s="3"/>
      <c r="L3" s="3"/>
      <c r="M3" s="17">
        <f>T9</f>
        <v>46942</v>
      </c>
      <c r="N3" s="3"/>
      <c r="O3" s="3" t="s">
        <v>67</v>
      </c>
      <c r="P3" s="3">
        <v>12032</v>
      </c>
      <c r="Q3" s="3"/>
      <c r="R3" s="3">
        <v>-890</v>
      </c>
      <c r="S3" s="3" t="s">
        <v>120</v>
      </c>
      <c r="T3" s="3"/>
      <c r="U3" s="1"/>
      <c r="V3" s="1"/>
      <c r="W3" s="1"/>
    </row>
    <row r="4" spans="1:23" ht="15.6" x14ac:dyDescent="0.3">
      <c r="A4" s="3" t="s">
        <v>2</v>
      </c>
      <c r="B4" s="3">
        <v>300</v>
      </c>
      <c r="C4" s="23">
        <v>283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Q4" s="3"/>
      <c r="R4" s="3">
        <v>2718</v>
      </c>
      <c r="S4" s="3"/>
      <c r="T4" s="3">
        <v>2718</v>
      </c>
      <c r="U4" s="1"/>
      <c r="V4" s="1"/>
      <c r="W4" s="1"/>
    </row>
    <row r="5" spans="1:23" ht="18" x14ac:dyDescent="0.35">
      <c r="A5" s="3" t="s">
        <v>3</v>
      </c>
      <c r="B5" s="3">
        <v>3500</v>
      </c>
      <c r="C5" s="23">
        <v>3282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106994</v>
      </c>
      <c r="N5" s="3"/>
      <c r="O5" s="3" t="s">
        <v>12</v>
      </c>
      <c r="P5" s="3">
        <v>5000</v>
      </c>
      <c r="Q5" s="8"/>
      <c r="R5" s="3">
        <v>-367</v>
      </c>
      <c r="S5" s="3" t="s">
        <v>60</v>
      </c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2800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 t="s">
        <v>121</v>
      </c>
      <c r="P6" s="3">
        <v>5083</v>
      </c>
      <c r="Q6" s="8"/>
      <c r="R6" s="3">
        <v>-2000</v>
      </c>
      <c r="S6" s="3" t="s">
        <v>137</v>
      </c>
      <c r="T6" s="3"/>
      <c r="U6" s="1"/>
      <c r="V6" s="1"/>
      <c r="W6" s="1"/>
    </row>
    <row r="7" spans="1:23" ht="18" x14ac:dyDescent="0.35">
      <c r="A7" s="3"/>
      <c r="B7" s="3"/>
      <c r="C7" s="23"/>
      <c r="D7" s="3"/>
      <c r="E7" s="3"/>
      <c r="F7" s="3"/>
      <c r="G7" s="3"/>
      <c r="H7" s="3"/>
      <c r="I7" s="3"/>
      <c r="J7" s="3"/>
      <c r="K7" s="3"/>
      <c r="L7" s="3"/>
      <c r="M7" s="32"/>
      <c r="N7" s="5"/>
      <c r="O7" s="3"/>
      <c r="P7" s="12"/>
      <c r="Q7" s="8"/>
      <c r="R7" s="3">
        <v>-10000</v>
      </c>
      <c r="S7" s="8"/>
      <c r="T7" s="3"/>
      <c r="U7" s="1"/>
      <c r="V7" s="1"/>
      <c r="W7" s="1"/>
    </row>
    <row r="8" spans="1:23" ht="18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70</v>
      </c>
      <c r="P8" s="10">
        <v>3875</v>
      </c>
      <c r="Q8" s="8"/>
      <c r="R8" s="10">
        <v>-1050</v>
      </c>
      <c r="S8" s="3" t="s">
        <v>125</v>
      </c>
      <c r="T8" s="10"/>
      <c r="U8" s="1"/>
      <c r="V8" s="1"/>
      <c r="W8" s="1"/>
    </row>
    <row r="9" spans="1:23" ht="18" x14ac:dyDescent="0.35">
      <c r="A9" s="3"/>
      <c r="B9" s="5">
        <f>SUM(B1:B8)</f>
        <v>7420</v>
      </c>
      <c r="C9" s="5">
        <f>SUM(C1:C8)</f>
        <v>6975</v>
      </c>
      <c r="D9" s="3"/>
      <c r="E9" s="3"/>
      <c r="F9" s="3"/>
      <c r="G9" s="3"/>
      <c r="H9" s="3"/>
      <c r="I9" s="3"/>
      <c r="J9" s="3"/>
      <c r="K9" s="3"/>
      <c r="L9" s="3"/>
      <c r="M9" s="3"/>
      <c r="N9" s="6">
        <f>SUM(C9:M9)</f>
        <v>6975</v>
      </c>
      <c r="O9" s="8"/>
      <c r="P9" s="3">
        <f>SUM(P2:P8)</f>
        <v>32179</v>
      </c>
      <c r="Q9" s="3"/>
      <c r="R9" s="3">
        <f>SUM(R1:R8)</f>
        <v>552</v>
      </c>
      <c r="S9" s="8"/>
      <c r="T9" s="3">
        <f>SUM(T1:T8)</f>
        <v>46942</v>
      </c>
      <c r="U9" s="1"/>
      <c r="V9" s="1"/>
      <c r="W9" s="1"/>
    </row>
    <row r="10" spans="1:23" ht="18" x14ac:dyDescent="0.35">
      <c r="A10" s="3"/>
      <c r="B10" s="7" t="s">
        <v>8</v>
      </c>
      <c r="C10" s="7"/>
      <c r="D10" s="7" t="s">
        <v>9</v>
      </c>
      <c r="E10" s="7"/>
      <c r="F10" s="7" t="s">
        <v>10</v>
      </c>
      <c r="G10" s="7"/>
      <c r="H10" s="7" t="s">
        <v>11</v>
      </c>
      <c r="I10" s="3"/>
      <c r="J10" s="3" t="s">
        <v>5</v>
      </c>
      <c r="K10" s="3"/>
      <c r="L10" s="3"/>
      <c r="M10" s="3"/>
      <c r="N10" s="3"/>
      <c r="O10" s="8"/>
      <c r="P10" s="3">
        <v>-2718</v>
      </c>
      <c r="Q10" s="12" t="s">
        <v>13</v>
      </c>
      <c r="R10" s="12">
        <v>0</v>
      </c>
      <c r="S10" s="8"/>
      <c r="T10" s="3"/>
      <c r="U10" s="1"/>
      <c r="V10" s="1"/>
      <c r="W10" s="1"/>
    </row>
    <row r="11" spans="1:23" ht="18" x14ac:dyDescent="0.35">
      <c r="A11" s="3" t="s">
        <v>6</v>
      </c>
      <c r="B11">
        <v>663</v>
      </c>
      <c r="C11" t="s">
        <v>20</v>
      </c>
      <c r="D11">
        <v>350</v>
      </c>
      <c r="E11" s="3" t="s">
        <v>123</v>
      </c>
      <c r="F11" s="3">
        <v>215</v>
      </c>
      <c r="G11" s="3" t="s">
        <v>17</v>
      </c>
      <c r="H11" s="3">
        <v>288</v>
      </c>
      <c r="I11" s="3" t="s">
        <v>15</v>
      </c>
      <c r="J11" s="18">
        <v>979</v>
      </c>
      <c r="K11" s="3" t="s">
        <v>117</v>
      </c>
      <c r="L11" s="3"/>
      <c r="M11" s="3"/>
      <c r="N11" s="3"/>
      <c r="O11" s="8"/>
      <c r="P11" s="10">
        <v>-2718</v>
      </c>
      <c r="Q11" s="12" t="s">
        <v>14</v>
      </c>
      <c r="R11" s="3"/>
      <c r="S11" s="8"/>
      <c r="T11" s="3"/>
      <c r="U11" s="1"/>
      <c r="V11" s="1"/>
      <c r="W11" s="1"/>
    </row>
    <row r="12" spans="1:23" ht="18" x14ac:dyDescent="0.35">
      <c r="A12" s="3" t="s">
        <v>7</v>
      </c>
      <c r="B12" s="18">
        <v>480</v>
      </c>
      <c r="C12" t="s">
        <v>68</v>
      </c>
      <c r="D12">
        <v>457</v>
      </c>
      <c r="E12" s="3" t="s">
        <v>101</v>
      </c>
      <c r="F12" s="3">
        <v>300</v>
      </c>
      <c r="G12" s="3" t="s">
        <v>19</v>
      </c>
      <c r="H12" s="3">
        <v>540</v>
      </c>
      <c r="I12" s="3" t="s">
        <v>19</v>
      </c>
      <c r="J12" s="3">
        <v>500</v>
      </c>
      <c r="K12" s="3" t="s">
        <v>119</v>
      </c>
      <c r="L12" s="3"/>
      <c r="M12" s="3"/>
      <c r="N12" s="3"/>
      <c r="O12" s="8"/>
      <c r="P12" s="3">
        <f>P21</f>
        <v>0</v>
      </c>
      <c r="Q12" s="3"/>
      <c r="R12" s="3"/>
      <c r="S12" s="8"/>
      <c r="T12" s="3"/>
      <c r="U12" s="1"/>
      <c r="V12" s="1"/>
      <c r="W12" s="1"/>
    </row>
    <row r="13" spans="1:23" ht="17.399999999999999" x14ac:dyDescent="0.3">
      <c r="A13" s="3"/>
      <c r="B13">
        <v>600</v>
      </c>
      <c r="C13" t="s">
        <v>19</v>
      </c>
      <c r="D13">
        <v>229</v>
      </c>
      <c r="E13" s="3" t="s">
        <v>17</v>
      </c>
      <c r="F13" s="3"/>
      <c r="G13" s="3"/>
      <c r="H13" s="3">
        <v>713</v>
      </c>
      <c r="I13" s="3" t="s">
        <v>140</v>
      </c>
      <c r="J13" s="3">
        <v>250</v>
      </c>
      <c r="K13" s="3" t="s">
        <v>124</v>
      </c>
      <c r="L13" s="3"/>
      <c r="M13" s="3"/>
      <c r="N13" s="3"/>
      <c r="O13" s="2"/>
      <c r="P13" s="16">
        <f>-N29</f>
        <v>-26744</v>
      </c>
      <c r="Q13" s="2"/>
      <c r="R13" s="2"/>
      <c r="S13" s="2"/>
      <c r="T13" s="1"/>
      <c r="U13" s="1"/>
      <c r="V13" s="1"/>
      <c r="W13" s="1"/>
    </row>
    <row r="14" spans="1:23" ht="17.399999999999999" x14ac:dyDescent="0.3">
      <c r="A14" s="3"/>
      <c r="B14" s="18"/>
      <c r="D14" s="18">
        <v>369</v>
      </c>
      <c r="E14" s="3" t="s">
        <v>101</v>
      </c>
      <c r="F14" s="3"/>
      <c r="G14" s="3"/>
      <c r="H14" s="3"/>
      <c r="I14" s="3"/>
      <c r="J14" s="3">
        <v>1184</v>
      </c>
      <c r="K14" s="3" t="s">
        <v>129</v>
      </c>
      <c r="L14" s="3"/>
      <c r="M14" s="3"/>
      <c r="N14" s="3"/>
      <c r="O14" s="2"/>
      <c r="P14" s="5">
        <f>SUM(P9:P13)</f>
        <v>-1</v>
      </c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3"/>
      <c r="C15" s="3"/>
      <c r="D15" s="3">
        <v>240</v>
      </c>
      <c r="E15" s="3" t="s">
        <v>15</v>
      </c>
      <c r="F15" s="3"/>
      <c r="G15" s="3"/>
      <c r="H15" s="3"/>
      <c r="I15" s="3"/>
      <c r="J15" s="3">
        <v>310</v>
      </c>
      <c r="K15" s="3" t="s">
        <v>127</v>
      </c>
      <c r="L15" s="3"/>
      <c r="M15" s="3"/>
      <c r="N15" s="3"/>
      <c r="O15" s="2"/>
      <c r="P15" s="2"/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/>
      <c r="C16" s="3"/>
      <c r="D16" s="3">
        <v>240</v>
      </c>
      <c r="E16" s="3" t="s">
        <v>19</v>
      </c>
      <c r="F16" s="3"/>
      <c r="G16" s="3"/>
      <c r="H16" s="3"/>
      <c r="I16" s="3"/>
      <c r="J16" s="3">
        <v>311</v>
      </c>
      <c r="K16" s="3" t="s">
        <v>130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/>
      <c r="C17" s="3"/>
      <c r="D17" s="3">
        <v>143</v>
      </c>
      <c r="E17" s="3" t="s">
        <v>128</v>
      </c>
      <c r="F17" s="3"/>
      <c r="G17" s="3"/>
      <c r="H17" s="3"/>
      <c r="I17" s="3"/>
      <c r="J17" s="3">
        <v>800</v>
      </c>
      <c r="K17" s="3" t="s">
        <v>107</v>
      </c>
      <c r="L17" s="3"/>
      <c r="M17" s="3"/>
      <c r="N17" s="3"/>
      <c r="O17" s="2"/>
      <c r="P17" s="2"/>
      <c r="Q17" s="2"/>
      <c r="R17" s="2"/>
      <c r="S17" s="2"/>
      <c r="T17" s="1"/>
      <c r="U17" s="1"/>
      <c r="V17" s="1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2030</v>
      </c>
      <c r="K18" s="3" t="s">
        <v>132</v>
      </c>
      <c r="L18" s="3"/>
      <c r="M18" s="3"/>
      <c r="N18" s="3"/>
      <c r="O18" s="2"/>
      <c r="P18" s="21"/>
      <c r="Q18" s="2"/>
      <c r="R18" s="2"/>
      <c r="S18" s="2"/>
      <c r="T18" s="2"/>
      <c r="U18" s="2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2000</v>
      </c>
      <c r="K19" s="3" t="s">
        <v>133</v>
      </c>
      <c r="L19" s="3"/>
      <c r="M19" s="3"/>
      <c r="N19" s="3"/>
      <c r="O19" s="2"/>
      <c r="P19" s="21"/>
      <c r="Q19" s="2"/>
      <c r="R19" s="2"/>
      <c r="S19" s="2"/>
      <c r="T19" s="2"/>
      <c r="U19" s="2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>
        <v>2500</v>
      </c>
      <c r="K20" s="3" t="s">
        <v>134</v>
      </c>
      <c r="L20" s="3"/>
      <c r="M20" s="3"/>
      <c r="N20" s="3"/>
      <c r="O20" s="2"/>
      <c r="P20" s="21"/>
      <c r="Q20" s="2"/>
      <c r="R20" s="2"/>
      <c r="S20" s="2"/>
      <c r="T20" s="2"/>
      <c r="U20" s="2"/>
      <c r="W20" s="1"/>
    </row>
    <row r="21" spans="1:23" ht="17.399999999999999" x14ac:dyDescent="0.3">
      <c r="A21" s="3"/>
      <c r="B21" s="3"/>
      <c r="C21" s="3"/>
      <c r="D21" s="3"/>
      <c r="E21" s="3"/>
      <c r="F21" s="3"/>
      <c r="G21" s="3"/>
      <c r="H21" s="3"/>
      <c r="I21" s="3"/>
      <c r="J21" s="3">
        <v>329</v>
      </c>
      <c r="K21" s="3" t="s">
        <v>135</v>
      </c>
      <c r="L21" s="3"/>
      <c r="M21" s="3"/>
      <c r="N21" s="3"/>
      <c r="O21" s="2"/>
      <c r="P21" s="2"/>
      <c r="Q21" s="2"/>
      <c r="R21" s="2"/>
      <c r="S21" s="2"/>
      <c r="T21" s="1"/>
      <c r="U21" s="1"/>
      <c r="V21" s="1"/>
      <c r="W21" s="1"/>
    </row>
    <row r="22" spans="1:23" ht="17.399999999999999" x14ac:dyDescent="0.3">
      <c r="A22" s="3"/>
      <c r="B22" s="3"/>
      <c r="C22" s="3"/>
      <c r="D22" s="3"/>
      <c r="E22" s="3"/>
      <c r="F22" s="3"/>
      <c r="G22" s="3"/>
      <c r="H22" s="3"/>
      <c r="I22" s="3"/>
      <c r="J22" s="3">
        <v>337</v>
      </c>
      <c r="K22" s="3" t="s">
        <v>136</v>
      </c>
      <c r="L22" s="3"/>
      <c r="M22" s="3"/>
      <c r="N22" s="3"/>
      <c r="O22" s="2"/>
      <c r="P22" s="2"/>
      <c r="Q22" s="2"/>
      <c r="R22" s="2"/>
      <c r="S22" s="2"/>
      <c r="T22" s="1"/>
      <c r="U22" s="1"/>
      <c r="V22" s="1"/>
      <c r="W22" s="1"/>
    </row>
    <row r="23" spans="1:23" ht="17.399999999999999" x14ac:dyDescent="0.3">
      <c r="A23" s="3"/>
      <c r="B23" s="3"/>
      <c r="C23" s="3"/>
      <c r="D23" s="3"/>
      <c r="E23" s="3"/>
      <c r="F23" s="3"/>
      <c r="G23" s="3"/>
      <c r="H23" s="3"/>
      <c r="I23" s="3"/>
      <c r="J23" s="3">
        <v>574</v>
      </c>
      <c r="K23" s="3" t="s">
        <v>105</v>
      </c>
      <c r="L23" s="3"/>
      <c r="M23" s="3"/>
      <c r="N23" s="3"/>
      <c r="O23" s="2"/>
      <c r="P23" s="2"/>
      <c r="Q23" s="2"/>
      <c r="R23" s="2"/>
      <c r="S23" s="2"/>
      <c r="T23" s="1"/>
      <c r="U23" s="1"/>
      <c r="V23" s="1"/>
      <c r="W23" s="1"/>
    </row>
    <row r="24" spans="1:23" ht="17.399999999999999" x14ac:dyDescent="0.3">
      <c r="A24" s="3"/>
      <c r="B24" s="3"/>
      <c r="C24" s="3"/>
      <c r="D24" s="3"/>
      <c r="E24" s="3"/>
      <c r="F24" s="3"/>
      <c r="G24" s="3"/>
      <c r="H24" s="3"/>
      <c r="I24" s="3"/>
      <c r="J24" s="3">
        <v>278</v>
      </c>
      <c r="K24" s="3" t="s">
        <v>138</v>
      </c>
      <c r="L24" s="3"/>
      <c r="M24" s="3"/>
      <c r="N24" s="3"/>
      <c r="O24" s="2"/>
      <c r="P24" s="2"/>
      <c r="Q24" s="2"/>
      <c r="R24" s="2"/>
      <c r="S24" s="2"/>
      <c r="T24" s="1"/>
      <c r="U24" s="1"/>
      <c r="V24" s="1"/>
      <c r="W24" s="1"/>
    </row>
    <row r="25" spans="1:23" ht="17.399999999999999" x14ac:dyDescent="0.3">
      <c r="A25" s="3"/>
      <c r="B25" s="3"/>
      <c r="C25" s="3"/>
      <c r="D25" s="3"/>
      <c r="E25" s="3"/>
      <c r="F25" s="3"/>
      <c r="G25" s="3"/>
      <c r="H25" s="3"/>
      <c r="I25" s="3"/>
      <c r="J25" s="3">
        <v>288</v>
      </c>
      <c r="K25" s="3" t="s">
        <v>139</v>
      </c>
      <c r="L25" s="3"/>
      <c r="M25" s="3"/>
      <c r="N25" s="3"/>
      <c r="O25" s="2"/>
      <c r="P25" s="2"/>
      <c r="Q25" s="2"/>
      <c r="R25" s="2"/>
      <c r="S25" s="2"/>
      <c r="T25" s="1"/>
      <c r="U25" s="1"/>
      <c r="V25" s="1"/>
      <c r="W25" s="1"/>
    </row>
    <row r="26" spans="1:23" ht="17.399999999999999" x14ac:dyDescent="0.3">
      <c r="A26" s="3"/>
      <c r="B26" s="3"/>
      <c r="C26" s="3"/>
      <c r="D26" s="3"/>
      <c r="E26" s="3"/>
      <c r="F26" s="3"/>
      <c r="G26" s="3"/>
      <c r="H26" s="3"/>
      <c r="I26" s="3"/>
      <c r="J26" s="3">
        <v>222</v>
      </c>
      <c r="K26" s="3" t="s">
        <v>60</v>
      </c>
      <c r="L26" s="3"/>
      <c r="M26" s="3"/>
      <c r="N26" s="3"/>
      <c r="O26" s="2"/>
      <c r="P26" s="2"/>
      <c r="Q26" s="2"/>
      <c r="R26" s="2"/>
      <c r="S26" s="2"/>
      <c r="T26" s="1"/>
      <c r="U26" s="1"/>
      <c r="V26" s="1"/>
      <c r="W26" s="1"/>
    </row>
    <row r="27" spans="1:23" ht="17.399999999999999" x14ac:dyDescent="0.3">
      <c r="A27" s="3"/>
      <c r="B27" s="3"/>
      <c r="C27" s="3"/>
      <c r="D27" s="3"/>
      <c r="E27" s="3"/>
      <c r="F27" s="3"/>
      <c r="G27" s="3"/>
      <c r="H27" s="3"/>
      <c r="I27" s="3"/>
      <c r="J27" s="3">
        <v>1050</v>
      </c>
      <c r="K27" s="3" t="s">
        <v>125</v>
      </c>
      <c r="L27" s="3"/>
      <c r="M27" s="3"/>
      <c r="N27" s="3"/>
      <c r="O27" s="2"/>
      <c r="P27" s="2"/>
      <c r="Q27" s="2"/>
      <c r="R27" s="2"/>
      <c r="S27" s="2"/>
      <c r="T27" s="1"/>
      <c r="U27" s="1"/>
      <c r="V27" s="1"/>
      <c r="W27" s="1"/>
    </row>
    <row r="28" spans="1:23" ht="17.399999999999999" x14ac:dyDescent="0.3">
      <c r="A28" s="3"/>
      <c r="B28" s="5">
        <f>SUM(B11:B21)</f>
        <v>1743</v>
      </c>
      <c r="C28" s="3"/>
      <c r="D28" s="5">
        <f>SUM(D11:D21)</f>
        <v>2028</v>
      </c>
      <c r="E28" s="3"/>
      <c r="F28" s="5">
        <f>SUM(F11:F21)</f>
        <v>515</v>
      </c>
      <c r="G28" s="3"/>
      <c r="H28" s="5">
        <f>SUM(H11:H21)</f>
        <v>1541</v>
      </c>
      <c r="I28" s="3"/>
      <c r="J28" s="5">
        <f>SUM(J11:J27)</f>
        <v>13942</v>
      </c>
      <c r="K28" s="3"/>
      <c r="L28" s="3"/>
      <c r="M28" s="3"/>
      <c r="N28" s="6">
        <f>SUM(B28:M28)</f>
        <v>19769</v>
      </c>
      <c r="O28" s="2"/>
      <c r="P28" s="22">
        <v>200</v>
      </c>
      <c r="Q28" s="2"/>
      <c r="R28" s="2" t="s">
        <v>78</v>
      </c>
      <c r="S28" s="2"/>
      <c r="T28" s="3"/>
      <c r="U28" s="12"/>
      <c r="V28" s="1"/>
      <c r="W28" s="1"/>
    </row>
    <row r="29" spans="1:23" ht="17.399999999999999" x14ac:dyDescent="0.3">
      <c r="A29" s="3" t="s">
        <v>12</v>
      </c>
      <c r="B29" s="3">
        <v>3055</v>
      </c>
      <c r="C29" s="34" t="s">
        <v>62</v>
      </c>
      <c r="E29" s="11"/>
      <c r="F29" s="11"/>
      <c r="G29" s="3"/>
      <c r="H29" s="3"/>
      <c r="I29" s="12"/>
      <c r="J29" s="3"/>
      <c r="L29" s="11"/>
      <c r="M29" s="3"/>
      <c r="N29" s="9">
        <f>SUM(N9:N28)</f>
        <v>26744</v>
      </c>
      <c r="O29" s="2"/>
      <c r="P29" s="22">
        <v>200</v>
      </c>
      <c r="Q29" s="20"/>
      <c r="R29" s="2" t="s">
        <v>78</v>
      </c>
      <c r="S29" s="2"/>
      <c r="T29" s="3"/>
      <c r="U29" s="12"/>
      <c r="V29" s="1"/>
      <c r="W29" s="1"/>
    </row>
    <row r="30" spans="1:23" ht="17.399999999999999" x14ac:dyDescent="0.3">
      <c r="A30" s="3"/>
      <c r="B30" s="3">
        <v>5000</v>
      </c>
      <c r="C30" s="3" t="s">
        <v>122</v>
      </c>
      <c r="D30" s="3"/>
      <c r="E30" s="3"/>
      <c r="F30" s="11"/>
      <c r="G30" s="3"/>
      <c r="H30" s="3"/>
      <c r="I30" s="12"/>
      <c r="J30" s="3"/>
      <c r="L30" s="3"/>
      <c r="M30" s="3"/>
      <c r="N30" s="3"/>
      <c r="O30" s="2"/>
      <c r="P30" s="22">
        <v>200</v>
      </c>
      <c r="Q30" s="2"/>
      <c r="R30" s="2" t="s">
        <v>72</v>
      </c>
      <c r="S30" s="2"/>
      <c r="T30" s="1"/>
      <c r="U30" s="1"/>
      <c r="V30" s="1"/>
      <c r="W30" s="1"/>
    </row>
    <row r="31" spans="1:23" ht="17.399999999999999" x14ac:dyDescent="0.3">
      <c r="A31" s="3"/>
      <c r="B31" s="3">
        <v>-350</v>
      </c>
      <c r="C31" s="3" t="s">
        <v>123</v>
      </c>
      <c r="D31" s="3"/>
      <c r="E31" s="3"/>
      <c r="I31" s="3"/>
      <c r="J31" s="3"/>
      <c r="L31" s="3"/>
      <c r="M31" s="3"/>
      <c r="N31" s="3"/>
      <c r="O31" s="2"/>
      <c r="P31" s="22">
        <v>200</v>
      </c>
      <c r="Q31" s="2"/>
      <c r="R31" s="2" t="s">
        <v>79</v>
      </c>
      <c r="S31" s="2"/>
      <c r="T31" s="1"/>
      <c r="U31" s="1"/>
      <c r="V31" s="1"/>
      <c r="W31" s="1"/>
    </row>
    <row r="32" spans="1:23" ht="17.399999999999999" x14ac:dyDescent="0.3">
      <c r="A32" s="3"/>
      <c r="B32" s="3">
        <v>250</v>
      </c>
      <c r="C32" s="3" t="s">
        <v>125</v>
      </c>
      <c r="D32" s="3"/>
      <c r="E32" s="3"/>
      <c r="F32" s="11"/>
      <c r="G32" s="3"/>
      <c r="H32" s="3"/>
      <c r="I32" s="3"/>
      <c r="L32" s="3"/>
      <c r="M32" s="3"/>
      <c r="N32" s="3"/>
      <c r="O32" s="2"/>
      <c r="P32" s="22">
        <v>650</v>
      </c>
      <c r="Q32" s="2"/>
      <c r="R32" s="2" t="s">
        <v>80</v>
      </c>
      <c r="S32" s="2"/>
      <c r="T32" s="1"/>
      <c r="U32" s="1"/>
      <c r="V32" s="1"/>
      <c r="W32" s="1"/>
    </row>
    <row r="33" spans="1:23" ht="17.399999999999999" x14ac:dyDescent="0.3">
      <c r="A33" s="3"/>
      <c r="B33" s="3">
        <v>846</v>
      </c>
      <c r="C33" s="3" t="s">
        <v>126</v>
      </c>
      <c r="D33" s="3"/>
      <c r="E33" s="3"/>
      <c r="F33" s="3"/>
      <c r="G33" s="3"/>
      <c r="H33" s="3"/>
      <c r="I33" s="3"/>
      <c r="L33" s="3"/>
      <c r="M33" s="3"/>
      <c r="N33" s="3"/>
      <c r="O33" s="2"/>
      <c r="P33" s="22"/>
      <c r="Q33" s="2"/>
      <c r="R33" s="2"/>
      <c r="S33" s="2"/>
      <c r="T33" s="1"/>
      <c r="U33" s="1"/>
      <c r="V33" s="1"/>
      <c r="W33" s="1"/>
    </row>
    <row r="34" spans="1:23" ht="17.399999999999999" x14ac:dyDescent="0.3">
      <c r="A34" s="3"/>
      <c r="B34" s="3">
        <v>-8801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22"/>
      <c r="Q34" s="2"/>
      <c r="R34" s="2"/>
      <c r="S34" s="2"/>
      <c r="T34" s="1"/>
      <c r="U34" s="1"/>
      <c r="V34" s="1"/>
      <c r="W34" s="1"/>
    </row>
    <row r="35" spans="1:23" ht="17.399999999999999" x14ac:dyDescent="0.3">
      <c r="A35" s="3"/>
      <c r="B35" s="3">
        <v>1500</v>
      </c>
      <c r="C35" s="3" t="s">
        <v>134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  <c r="P35" s="22"/>
      <c r="Q35" s="2"/>
      <c r="R35" s="2"/>
      <c r="S35" s="2"/>
      <c r="T35" s="1"/>
      <c r="U35" s="1"/>
      <c r="V35" s="1"/>
      <c r="W35" s="1"/>
    </row>
    <row r="36" spans="1:23" ht="17.399999999999999" x14ac:dyDescent="0.3">
      <c r="A36" s="3"/>
      <c r="B36" s="3">
        <v>337</v>
      </c>
      <c r="C36" s="3" t="s">
        <v>136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2"/>
      <c r="Q36" s="2"/>
      <c r="R36" s="2"/>
      <c r="S36" s="2"/>
      <c r="T36" s="1"/>
      <c r="U36" s="1"/>
      <c r="V36" s="1"/>
      <c r="W36" s="1"/>
    </row>
    <row r="37" spans="1:23" ht="17.399999999999999" x14ac:dyDescent="0.3">
      <c r="A37" s="3"/>
      <c r="B37" s="3">
        <v>1050</v>
      </c>
      <c r="C37" s="3" t="s">
        <v>125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2"/>
      <c r="Q37" s="2"/>
      <c r="R37" s="2"/>
      <c r="S37" s="2"/>
      <c r="T37" s="1"/>
      <c r="U37" s="1"/>
      <c r="V37" s="1"/>
      <c r="W37" s="1"/>
    </row>
    <row r="38" spans="1:23" ht="17.399999999999999" x14ac:dyDescent="0.3">
      <c r="A38" s="3"/>
      <c r="B38" s="3">
        <v>-10000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2"/>
      <c r="Q38" s="2"/>
      <c r="R38" s="2"/>
      <c r="S38" s="2"/>
      <c r="T38" s="1"/>
      <c r="U38" s="1"/>
      <c r="V38" s="1"/>
      <c r="W38" s="1"/>
    </row>
    <row r="39" spans="1:23" ht="17.399999999999999" x14ac:dyDescent="0.3">
      <c r="A39" s="2"/>
      <c r="B39" s="2">
        <f>SUM(B29:B38)</f>
        <v>-7113</v>
      </c>
      <c r="C39" s="2"/>
      <c r="D39" s="2"/>
      <c r="E39" s="2"/>
      <c r="F39" s="1"/>
      <c r="G39" s="1">
        <f>SUM(G29:G34)</f>
        <v>0</v>
      </c>
      <c r="H39" s="2"/>
      <c r="I39" s="2">
        <f>SUM(I29:I34)</f>
        <v>0</v>
      </c>
      <c r="J39" s="2"/>
      <c r="K39" s="2"/>
      <c r="L39" s="2"/>
      <c r="M39" s="2"/>
      <c r="N39" s="2"/>
      <c r="O39" s="2"/>
      <c r="P39" s="2">
        <f>SUM(P28:P34)</f>
        <v>1450</v>
      </c>
      <c r="Q39" s="2"/>
      <c r="R39" s="2"/>
      <c r="S39" s="2"/>
      <c r="T39" s="1"/>
      <c r="U39" s="1"/>
      <c r="V39" s="1"/>
      <c r="W39" s="1"/>
    </row>
    <row r="40" spans="1:23" ht="17.39999999999999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</row>
    <row r="41" spans="1:23" ht="17.39999999999999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</row>
    <row r="42" spans="1:23" ht="17.399999999999999" x14ac:dyDescent="0.3">
      <c r="R42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4" zoomScale="88" zoomScaleNormal="88" workbookViewId="0">
      <selection activeCell="I44" sqref="I44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v>59500</v>
      </c>
      <c r="N1" s="4" t="s">
        <v>118</v>
      </c>
      <c r="R1" s="23">
        <f>февраль!R9</f>
        <v>552</v>
      </c>
      <c r="S1" s="23"/>
      <c r="T1" s="23">
        <f>февраль!T9</f>
        <v>46942</v>
      </c>
      <c r="U1" s="1"/>
      <c r="V1" s="1"/>
      <c r="W1" s="1"/>
    </row>
    <row r="2" spans="1:23" ht="15.6" x14ac:dyDescent="0.3">
      <c r="A2" s="3" t="s">
        <v>131</v>
      </c>
      <c r="B2" s="3">
        <v>320</v>
      </c>
      <c r="C2" s="23"/>
      <c r="D2" s="3"/>
      <c r="E2" s="12"/>
      <c r="F2" s="3"/>
      <c r="G2" s="3"/>
      <c r="H2" s="3"/>
      <c r="I2" s="3"/>
      <c r="J2" s="3"/>
      <c r="K2" s="3"/>
      <c r="L2" s="3"/>
      <c r="M2" s="17">
        <f>R10</f>
        <v>3458</v>
      </c>
      <c r="N2" s="3"/>
      <c r="O2" s="3" t="s">
        <v>66</v>
      </c>
      <c r="P2" s="3"/>
      <c r="Q2" s="13" t="s">
        <v>13</v>
      </c>
      <c r="R2" s="3">
        <v>2906</v>
      </c>
      <c r="S2" s="13" t="s">
        <v>14</v>
      </c>
      <c r="T2" s="3">
        <v>2906</v>
      </c>
      <c r="U2" s="1"/>
      <c r="V2" s="1"/>
      <c r="W2" s="1"/>
    </row>
    <row r="3" spans="1:23" ht="15.6" x14ac:dyDescent="0.3">
      <c r="A3" s="3" t="s">
        <v>1</v>
      </c>
      <c r="B3" s="3">
        <v>200</v>
      </c>
      <c r="C3" s="23">
        <v>100</v>
      </c>
      <c r="D3" s="3"/>
      <c r="E3" s="3"/>
      <c r="F3" s="3"/>
      <c r="G3" s="3"/>
      <c r="H3" s="3"/>
      <c r="I3" s="3"/>
      <c r="J3" s="3"/>
      <c r="K3" s="3"/>
      <c r="L3" s="3"/>
      <c r="M3" s="17">
        <f>T10</f>
        <v>49848</v>
      </c>
      <c r="N3" s="3"/>
      <c r="O3" s="3" t="s">
        <v>67</v>
      </c>
      <c r="P3" s="3">
        <v>7730</v>
      </c>
      <c r="Q3" s="3"/>
      <c r="R3" s="3"/>
      <c r="S3" s="3"/>
      <c r="T3" s="3"/>
      <c r="U3" s="1"/>
      <c r="V3" s="1"/>
      <c r="W3" s="1"/>
    </row>
    <row r="4" spans="1:23" ht="15.6" x14ac:dyDescent="0.3">
      <c r="A4" s="3" t="s">
        <v>2</v>
      </c>
      <c r="B4" s="3">
        <v>300</v>
      </c>
      <c r="C4" s="23">
        <v>283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 t="s">
        <v>141</v>
      </c>
      <c r="P4" s="3">
        <v>6082</v>
      </c>
      <c r="Q4" s="3"/>
      <c r="R4" s="3"/>
      <c r="S4" s="3"/>
      <c r="T4" s="3"/>
      <c r="U4" s="1"/>
      <c r="V4" s="1"/>
      <c r="W4" s="1"/>
    </row>
    <row r="5" spans="1:23" ht="18" x14ac:dyDescent="0.35">
      <c r="A5" s="3" t="s">
        <v>3</v>
      </c>
      <c r="B5" s="3">
        <v>3500</v>
      </c>
      <c r="C5" s="23">
        <v>3012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112806</v>
      </c>
      <c r="N5" s="3"/>
      <c r="O5" s="3" t="s">
        <v>12</v>
      </c>
      <c r="P5" s="3">
        <v>5000</v>
      </c>
      <c r="Q5" s="8"/>
      <c r="R5" s="3"/>
      <c r="S5" s="8"/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2106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 t="s">
        <v>121</v>
      </c>
      <c r="P6" s="3">
        <v>5929</v>
      </c>
      <c r="Q6" s="8"/>
      <c r="R6" s="3"/>
      <c r="S6" s="8"/>
      <c r="T6" s="3"/>
      <c r="U6" s="1"/>
      <c r="V6" s="1"/>
      <c r="W6" s="1"/>
    </row>
    <row r="7" spans="1:23" ht="18" x14ac:dyDescent="0.35">
      <c r="A7" s="3"/>
      <c r="B7" s="3"/>
      <c r="C7" s="23"/>
      <c r="D7" s="3"/>
      <c r="E7" s="3"/>
      <c r="F7" s="3"/>
      <c r="G7" s="3"/>
      <c r="H7" s="3"/>
      <c r="I7" s="3"/>
      <c r="J7" s="3"/>
      <c r="K7" s="3"/>
      <c r="L7" s="3"/>
      <c r="M7" s="32"/>
      <c r="N7" s="5"/>
      <c r="O7" s="3"/>
      <c r="P7" s="3">
        <v>9317</v>
      </c>
      <c r="Q7" s="8"/>
      <c r="R7" s="3"/>
      <c r="S7" s="8"/>
      <c r="T7" s="3"/>
      <c r="U7" s="1"/>
      <c r="V7" s="1"/>
      <c r="W7" s="1"/>
    </row>
    <row r="8" spans="1:23" ht="18" x14ac:dyDescent="0.35">
      <c r="A8" s="3"/>
      <c r="B8" s="3"/>
      <c r="C8" s="23"/>
      <c r="D8" s="3"/>
      <c r="E8" s="3"/>
      <c r="F8" s="3"/>
      <c r="G8" s="3"/>
      <c r="H8" s="3"/>
      <c r="I8" s="3"/>
      <c r="J8" s="3"/>
      <c r="K8" s="3"/>
      <c r="L8" s="3"/>
      <c r="M8" s="32"/>
      <c r="N8" s="5"/>
      <c r="O8" s="3"/>
      <c r="P8" s="12"/>
      <c r="Q8" s="8"/>
      <c r="R8" s="3"/>
      <c r="S8" s="8"/>
      <c r="T8" s="3"/>
      <c r="U8" s="1"/>
      <c r="V8" s="1"/>
      <c r="W8" s="1"/>
    </row>
    <row r="9" spans="1:23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70</v>
      </c>
      <c r="P9" s="10"/>
      <c r="Q9" s="8"/>
      <c r="R9" s="14"/>
      <c r="S9" s="8"/>
      <c r="T9" s="10"/>
      <c r="U9" s="1"/>
      <c r="V9" s="1"/>
      <c r="W9" s="1"/>
    </row>
    <row r="10" spans="1:23" ht="18" x14ac:dyDescent="0.35">
      <c r="A10" s="3"/>
      <c r="B10" s="5">
        <f>SUM(B1:B9)</f>
        <v>7420</v>
      </c>
      <c r="C10" s="5">
        <f>SUM(C1:C9)</f>
        <v>6101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6">
        <f>SUM(C10:M10)</f>
        <v>6101</v>
      </c>
      <c r="O10" s="8"/>
      <c r="P10" s="3">
        <f>SUM(P2:P9)</f>
        <v>34058</v>
      </c>
      <c r="Q10" s="3"/>
      <c r="R10" s="3">
        <f>SUM(R1:R9)</f>
        <v>3458</v>
      </c>
      <c r="S10" s="8"/>
      <c r="T10" s="3">
        <f>SUM(T1:T9)</f>
        <v>49848</v>
      </c>
      <c r="U10" s="1"/>
      <c r="V10" s="1"/>
      <c r="W10" s="1"/>
    </row>
    <row r="11" spans="1:23" ht="18" x14ac:dyDescent="0.35">
      <c r="A11" s="3"/>
      <c r="B11" s="7" t="s">
        <v>8</v>
      </c>
      <c r="C11" s="7"/>
      <c r="D11" s="7" t="s">
        <v>9</v>
      </c>
      <c r="E11" s="7"/>
      <c r="F11" s="7" t="s">
        <v>10</v>
      </c>
      <c r="G11" s="7"/>
      <c r="H11" s="7" t="s">
        <v>11</v>
      </c>
      <c r="I11" s="3"/>
      <c r="J11" s="3" t="s">
        <v>5</v>
      </c>
      <c r="K11" s="3"/>
      <c r="L11" s="3"/>
      <c r="M11" s="3"/>
      <c r="N11" s="3"/>
      <c r="O11" s="8"/>
      <c r="P11" s="3">
        <v>-2906</v>
      </c>
      <c r="Q11" s="12" t="s">
        <v>13</v>
      </c>
      <c r="R11" s="12">
        <v>0</v>
      </c>
      <c r="S11" s="8"/>
      <c r="T11" s="3"/>
      <c r="U11" s="1"/>
      <c r="V11" s="1"/>
      <c r="W11" s="1"/>
    </row>
    <row r="12" spans="1:23" ht="18" x14ac:dyDescent="0.35">
      <c r="A12" s="3" t="s">
        <v>6</v>
      </c>
      <c r="B12">
        <v>157</v>
      </c>
      <c r="C12" t="s">
        <v>20</v>
      </c>
      <c r="D12">
        <v>642</v>
      </c>
      <c r="E12" s="3" t="s">
        <v>144</v>
      </c>
      <c r="F12" s="3">
        <v>1177</v>
      </c>
      <c r="G12" s="3" t="s">
        <v>101</v>
      </c>
      <c r="H12" s="3">
        <v>557</v>
      </c>
      <c r="I12" s="3" t="s">
        <v>15</v>
      </c>
      <c r="J12" s="18">
        <v>486</v>
      </c>
      <c r="K12" s="3" t="s">
        <v>63</v>
      </c>
      <c r="L12" s="3"/>
      <c r="M12" s="3"/>
      <c r="N12" s="3"/>
      <c r="O12" s="8"/>
      <c r="P12" s="10">
        <v>-2906</v>
      </c>
      <c r="Q12" s="12" t="s">
        <v>14</v>
      </c>
      <c r="R12" s="3"/>
      <c r="S12" s="8"/>
      <c r="T12" s="3"/>
      <c r="U12" s="1"/>
      <c r="V12" s="1"/>
      <c r="W12" s="1"/>
    </row>
    <row r="13" spans="1:23" ht="18" x14ac:dyDescent="0.35">
      <c r="A13" s="3" t="s">
        <v>7</v>
      </c>
      <c r="B13" s="18">
        <v>176</v>
      </c>
      <c r="C13" t="s">
        <v>81</v>
      </c>
      <c r="D13">
        <v>355</v>
      </c>
      <c r="E13" s="3" t="s">
        <v>152</v>
      </c>
      <c r="F13" s="3">
        <v>470</v>
      </c>
      <c r="G13" s="3" t="s">
        <v>68</v>
      </c>
      <c r="H13" s="3">
        <v>813</v>
      </c>
      <c r="I13" s="3" t="s">
        <v>161</v>
      </c>
      <c r="J13" s="3">
        <v>437</v>
      </c>
      <c r="K13" s="3" t="s">
        <v>143</v>
      </c>
      <c r="L13" s="3"/>
      <c r="M13" s="3"/>
      <c r="N13" s="3"/>
      <c r="O13" s="8"/>
      <c r="P13" s="3">
        <f>P22</f>
        <v>0</v>
      </c>
      <c r="Q13" s="3"/>
      <c r="R13" s="3"/>
      <c r="S13" s="8"/>
      <c r="T13" s="3"/>
      <c r="U13" s="1"/>
      <c r="V13" s="1"/>
      <c r="W13" s="1"/>
    </row>
    <row r="14" spans="1:23" ht="17.399999999999999" x14ac:dyDescent="0.3">
      <c r="A14" s="3"/>
      <c r="B14">
        <v>366</v>
      </c>
      <c r="C14" t="s">
        <v>144</v>
      </c>
      <c r="D14">
        <v>465</v>
      </c>
      <c r="E14" s="3" t="s">
        <v>63</v>
      </c>
      <c r="F14" s="3">
        <v>56</v>
      </c>
      <c r="G14" s="3" t="s">
        <v>60</v>
      </c>
      <c r="H14" s="3">
        <v>530</v>
      </c>
      <c r="I14" s="3" t="s">
        <v>20</v>
      </c>
      <c r="J14" s="3">
        <v>1546</v>
      </c>
      <c r="K14" s="3" t="s">
        <v>145</v>
      </c>
      <c r="L14" s="3"/>
      <c r="M14" s="3"/>
      <c r="N14" s="3"/>
      <c r="O14" s="2"/>
      <c r="P14" s="16">
        <f>-N27</f>
        <v>-26416</v>
      </c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18">
        <v>238</v>
      </c>
      <c r="C15" t="s">
        <v>146</v>
      </c>
      <c r="D15" s="18">
        <v>746</v>
      </c>
      <c r="E15" s="3" t="s">
        <v>20</v>
      </c>
      <c r="F15" s="3">
        <v>450</v>
      </c>
      <c r="G15" s="3" t="s">
        <v>19</v>
      </c>
      <c r="H15" s="3">
        <v>173</v>
      </c>
      <c r="I15" s="3" t="s">
        <v>163</v>
      </c>
      <c r="J15" s="3">
        <v>328</v>
      </c>
      <c r="K15" s="3" t="s">
        <v>147</v>
      </c>
      <c r="L15" s="3"/>
      <c r="M15" s="3"/>
      <c r="N15" s="3"/>
      <c r="O15" s="2"/>
      <c r="P15" s="5">
        <f>SUM(P10:P14)</f>
        <v>1830</v>
      </c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>
        <v>450</v>
      </c>
      <c r="C16" s="3" t="s">
        <v>19</v>
      </c>
      <c r="D16" s="3"/>
      <c r="E16" s="3"/>
      <c r="F16" s="3"/>
      <c r="G16" s="3"/>
      <c r="H16" s="3">
        <v>300</v>
      </c>
      <c r="I16" s="3" t="s">
        <v>19</v>
      </c>
      <c r="J16" s="3">
        <v>500</v>
      </c>
      <c r="K16" s="3" t="s">
        <v>125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>
        <v>813</v>
      </c>
      <c r="C17" s="3" t="s">
        <v>15</v>
      </c>
      <c r="D17" s="3"/>
      <c r="E17" s="3"/>
      <c r="F17" s="3"/>
      <c r="G17" s="3"/>
      <c r="H17" s="3">
        <v>588</v>
      </c>
      <c r="I17" s="3" t="s">
        <v>15</v>
      </c>
      <c r="J17" s="3">
        <v>490</v>
      </c>
      <c r="K17" s="3" t="s">
        <v>148</v>
      </c>
      <c r="L17" s="3"/>
      <c r="M17" s="3"/>
      <c r="N17" s="3"/>
      <c r="O17" s="2"/>
      <c r="P17" s="2"/>
      <c r="Q17" s="2"/>
      <c r="R17" s="2"/>
      <c r="S17" s="2"/>
      <c r="T17" s="1"/>
      <c r="U17" s="1"/>
      <c r="V17" s="1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200</v>
      </c>
      <c r="K18" s="3" t="s">
        <v>149</v>
      </c>
      <c r="L18" s="3"/>
      <c r="M18" s="3"/>
      <c r="N18" s="3"/>
      <c r="O18" s="2"/>
      <c r="P18" s="2"/>
      <c r="Q18" s="2"/>
      <c r="R18" s="2"/>
      <c r="S18" s="2"/>
      <c r="T18" s="1"/>
      <c r="U18" s="1"/>
      <c r="V18" s="1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475</v>
      </c>
      <c r="K19" s="3" t="s">
        <v>65</v>
      </c>
      <c r="L19" s="3"/>
      <c r="M19" s="3"/>
      <c r="N19" s="3"/>
      <c r="O19" s="2"/>
      <c r="P19" s="2"/>
      <c r="Q19" s="2"/>
      <c r="R19" s="2"/>
      <c r="S19" s="2"/>
      <c r="T19" s="1"/>
      <c r="U19" s="1"/>
      <c r="V19" s="1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>
        <v>1056</v>
      </c>
      <c r="K20" s="3" t="s">
        <v>154</v>
      </c>
      <c r="L20" s="3"/>
      <c r="M20" s="3"/>
      <c r="N20" s="3"/>
      <c r="O20" s="2"/>
      <c r="P20" s="2"/>
      <c r="Q20" s="2"/>
      <c r="R20" s="2"/>
      <c r="S20" s="2"/>
      <c r="T20" s="1"/>
      <c r="U20" s="1"/>
      <c r="V20" s="1"/>
      <c r="W20" s="1"/>
    </row>
    <row r="21" spans="1:23" ht="17.399999999999999" x14ac:dyDescent="0.3">
      <c r="A21" s="3"/>
      <c r="B21" s="3"/>
      <c r="C21" s="3"/>
      <c r="D21" s="3"/>
      <c r="E21" s="3"/>
      <c r="F21" s="3"/>
      <c r="G21" s="3"/>
      <c r="H21" s="3"/>
      <c r="I21" s="3"/>
      <c r="J21" s="3">
        <v>863</v>
      </c>
      <c r="K21" s="3" t="s">
        <v>101</v>
      </c>
      <c r="L21" s="3"/>
      <c r="M21" s="3"/>
      <c r="N21" s="3"/>
      <c r="O21" s="2"/>
      <c r="P21" s="21"/>
      <c r="Q21" s="2"/>
      <c r="R21" s="2"/>
      <c r="S21" s="2"/>
      <c r="T21" s="2"/>
      <c r="U21" s="2"/>
      <c r="W21" s="1"/>
    </row>
    <row r="22" spans="1:23" ht="17.399999999999999" x14ac:dyDescent="0.3">
      <c r="A22" s="3"/>
      <c r="B22" s="3"/>
      <c r="C22" s="3"/>
      <c r="D22" s="3"/>
      <c r="E22" s="3"/>
      <c r="F22" s="3"/>
      <c r="G22" s="3"/>
      <c r="H22" s="3"/>
      <c r="I22" s="3"/>
      <c r="J22" s="3">
        <v>517</v>
      </c>
      <c r="K22" s="3" t="s">
        <v>101</v>
      </c>
      <c r="L22" s="3"/>
      <c r="M22" s="3"/>
      <c r="N22" s="3"/>
      <c r="O22" s="2"/>
      <c r="P22" s="2"/>
      <c r="Q22" s="2"/>
      <c r="R22" s="2"/>
      <c r="S22" s="2"/>
      <c r="T22" s="1"/>
      <c r="U22" s="1"/>
      <c r="V22" s="1"/>
      <c r="W22" s="1"/>
    </row>
    <row r="23" spans="1:23" ht="17.399999999999999" x14ac:dyDescent="0.3">
      <c r="A23" s="3"/>
      <c r="B23" s="3"/>
      <c r="C23" s="3"/>
      <c r="D23" s="3"/>
      <c r="E23" s="3"/>
      <c r="F23" s="3"/>
      <c r="G23" s="3"/>
      <c r="H23" s="3"/>
      <c r="I23" s="3"/>
      <c r="J23" s="38">
        <v>3000</v>
      </c>
      <c r="K23" s="3" t="s">
        <v>157</v>
      </c>
      <c r="L23" s="3"/>
      <c r="M23" s="3"/>
      <c r="N23" s="3"/>
      <c r="O23" s="2"/>
      <c r="P23" s="2"/>
      <c r="Q23" s="2"/>
      <c r="R23" s="2"/>
      <c r="S23" s="2"/>
      <c r="T23" s="1"/>
      <c r="U23" s="1"/>
      <c r="V23" s="1"/>
      <c r="W23" s="1"/>
    </row>
    <row r="24" spans="1:23" ht="17.399999999999999" x14ac:dyDescent="0.3">
      <c r="A24" s="3"/>
      <c r="B24" s="3"/>
      <c r="C24" s="3"/>
      <c r="D24" s="3"/>
      <c r="E24" s="3"/>
      <c r="F24" s="3"/>
      <c r="G24" s="3"/>
      <c r="H24" s="3"/>
      <c r="I24" s="3"/>
      <c r="J24" s="3">
        <v>532</v>
      </c>
      <c r="K24" s="3" t="s">
        <v>101</v>
      </c>
      <c r="L24" s="3"/>
      <c r="M24" s="3"/>
      <c r="N24" s="3"/>
      <c r="O24" s="2"/>
      <c r="P24" s="2"/>
      <c r="Q24" s="2"/>
      <c r="R24" s="2"/>
      <c r="S24" s="2"/>
      <c r="T24" s="1"/>
      <c r="U24" s="1"/>
      <c r="V24" s="1"/>
      <c r="W24" s="1"/>
    </row>
    <row r="25" spans="1:23" ht="17.399999999999999" x14ac:dyDescent="0.3">
      <c r="A25" s="3"/>
      <c r="B25" s="3"/>
      <c r="C25" s="3"/>
      <c r="D25" s="3"/>
      <c r="E25" s="3"/>
      <c r="F25" s="3"/>
      <c r="G25" s="3"/>
      <c r="H25" s="3"/>
      <c r="I25" s="3"/>
      <c r="J25" s="3">
        <v>363</v>
      </c>
      <c r="K25" s="3" t="s">
        <v>165</v>
      </c>
      <c r="L25" s="3"/>
      <c r="M25" s="3"/>
      <c r="N25" s="3"/>
      <c r="O25" s="2"/>
      <c r="P25" s="2"/>
      <c r="Q25" s="2"/>
      <c r="R25" s="2"/>
      <c r="S25" s="2"/>
      <c r="T25" s="1"/>
      <c r="U25" s="1"/>
      <c r="V25" s="1"/>
      <c r="W25" s="1"/>
    </row>
    <row r="26" spans="1:23" ht="17.399999999999999" x14ac:dyDescent="0.3">
      <c r="A26" s="3"/>
      <c r="B26" s="5">
        <f>SUM(B12:B22)</f>
        <v>2200</v>
      </c>
      <c r="C26" s="3"/>
      <c r="D26" s="5">
        <f>SUM(D12:D22)</f>
        <v>2208</v>
      </c>
      <c r="E26" s="3"/>
      <c r="F26" s="5">
        <f>SUM(F12:F22)</f>
        <v>2153</v>
      </c>
      <c r="G26" s="3"/>
      <c r="H26" s="5">
        <f>SUM(H12:H22)</f>
        <v>2961</v>
      </c>
      <c r="I26" s="3"/>
      <c r="J26" s="5">
        <f>SUM(J12:J25)</f>
        <v>10793</v>
      </c>
      <c r="K26" s="3"/>
      <c r="L26" s="3"/>
      <c r="M26" s="3"/>
      <c r="N26" s="6">
        <f>SUM(B26:M26)</f>
        <v>20315</v>
      </c>
      <c r="O26" s="2"/>
      <c r="P26" s="22">
        <v>200</v>
      </c>
      <c r="Q26" s="2"/>
      <c r="R26" s="2" t="s">
        <v>78</v>
      </c>
      <c r="S26" s="2"/>
      <c r="T26" s="3"/>
      <c r="U26" s="12"/>
      <c r="V26" s="1"/>
      <c r="W26" s="1"/>
    </row>
    <row r="27" spans="1:23" ht="17.399999999999999" x14ac:dyDescent="0.3">
      <c r="A27" s="3" t="s">
        <v>12</v>
      </c>
      <c r="B27" s="37">
        <v>-7113</v>
      </c>
      <c r="C27" s="34" t="s">
        <v>100</v>
      </c>
      <c r="E27" s="11"/>
      <c r="F27" s="11"/>
      <c r="G27" s="3"/>
      <c r="H27" s="3"/>
      <c r="I27" s="3">
        <v>5000</v>
      </c>
      <c r="J27" s="3" t="s">
        <v>150</v>
      </c>
      <c r="L27" s="11"/>
      <c r="M27" s="3"/>
      <c r="N27" s="9">
        <f>SUM(N10:N26)</f>
        <v>26416</v>
      </c>
      <c r="O27" s="2"/>
      <c r="P27" s="22">
        <v>200</v>
      </c>
      <c r="Q27" s="20"/>
      <c r="R27" s="2" t="s">
        <v>78</v>
      </c>
      <c r="S27" s="2"/>
      <c r="T27" s="3"/>
      <c r="U27" s="12"/>
      <c r="V27" s="1"/>
      <c r="W27" s="1"/>
    </row>
    <row r="28" spans="1:23" ht="17.399999999999999" x14ac:dyDescent="0.3">
      <c r="A28" s="3"/>
      <c r="B28" s="3">
        <v>-157</v>
      </c>
      <c r="C28" s="3"/>
      <c r="D28" s="3"/>
      <c r="E28" s="3"/>
      <c r="F28" s="3"/>
      <c r="G28" s="3"/>
      <c r="H28" s="3"/>
      <c r="I28" s="3">
        <v>5000</v>
      </c>
      <c r="J28" s="3"/>
      <c r="L28" s="3"/>
      <c r="M28" s="3"/>
      <c r="N28" s="3"/>
      <c r="O28" s="2"/>
      <c r="P28" s="22">
        <v>200</v>
      </c>
      <c r="Q28" s="2"/>
      <c r="R28" s="2" t="s">
        <v>72</v>
      </c>
      <c r="S28" s="2"/>
      <c r="T28" s="1"/>
      <c r="U28" s="1"/>
      <c r="V28" s="1"/>
      <c r="W28" s="1"/>
    </row>
    <row r="29" spans="1:23" ht="17.399999999999999" x14ac:dyDescent="0.3">
      <c r="A29" s="3"/>
      <c r="B29" s="3">
        <v>-486</v>
      </c>
      <c r="C29" s="3"/>
      <c r="D29" s="3"/>
      <c r="E29" s="3"/>
      <c r="F29" s="3"/>
      <c r="G29" s="12"/>
      <c r="H29" s="3"/>
      <c r="I29" s="3">
        <v>1000</v>
      </c>
      <c r="J29" s="3"/>
      <c r="L29" s="3"/>
      <c r="M29" s="3"/>
      <c r="N29" s="3"/>
      <c r="O29" s="2"/>
      <c r="P29" s="22">
        <v>200</v>
      </c>
      <c r="Q29" s="2"/>
      <c r="R29" s="2" t="s">
        <v>79</v>
      </c>
      <c r="S29" s="2"/>
      <c r="T29" s="1"/>
      <c r="U29" s="1"/>
      <c r="V29" s="1"/>
      <c r="W29" s="1"/>
    </row>
    <row r="30" spans="1:23" ht="17.399999999999999" x14ac:dyDescent="0.3">
      <c r="A30" s="3"/>
      <c r="B30" s="3">
        <v>5000</v>
      </c>
      <c r="C30" s="3" t="s">
        <v>118</v>
      </c>
      <c r="D30" s="3"/>
      <c r="E30" s="3"/>
      <c r="F30" s="11"/>
      <c r="G30" s="3"/>
      <c r="H30" s="3"/>
      <c r="I30" s="3">
        <v>-3208</v>
      </c>
      <c r="J30" t="s">
        <v>153</v>
      </c>
      <c r="L30" s="3"/>
      <c r="M30" s="3"/>
      <c r="N30" s="3"/>
      <c r="O30" s="2"/>
      <c r="P30" s="22">
        <v>650</v>
      </c>
      <c r="Q30" s="2"/>
      <c r="R30" s="2" t="s">
        <v>80</v>
      </c>
      <c r="S30" s="2"/>
      <c r="T30" s="1"/>
      <c r="U30" s="1"/>
      <c r="V30" s="1"/>
      <c r="W30" s="1"/>
    </row>
    <row r="31" spans="1:23" ht="17.399999999999999" x14ac:dyDescent="0.3">
      <c r="A31" s="3"/>
      <c r="B31" s="3">
        <v>500</v>
      </c>
      <c r="C31" s="3" t="s">
        <v>125</v>
      </c>
      <c r="D31" s="3"/>
      <c r="E31" s="3"/>
      <c r="F31" s="3"/>
      <c r="G31" s="3"/>
      <c r="H31" s="3"/>
      <c r="I31" s="3">
        <v>2226</v>
      </c>
      <c r="J31" t="s">
        <v>76</v>
      </c>
      <c r="L31" s="3"/>
      <c r="M31" s="3"/>
      <c r="N31" s="3"/>
      <c r="O31" s="2"/>
      <c r="P31" s="22"/>
      <c r="Q31" s="2"/>
      <c r="R31" s="2"/>
      <c r="S31" s="2"/>
      <c r="T31" s="1"/>
      <c r="U31" s="1"/>
      <c r="V31" s="1"/>
      <c r="W31" s="1"/>
    </row>
    <row r="32" spans="1:23" ht="17.399999999999999" x14ac:dyDescent="0.3">
      <c r="A32" s="3"/>
      <c r="B32" s="3">
        <v>1941</v>
      </c>
      <c r="C32" s="3" t="s">
        <v>151</v>
      </c>
      <c r="D32" s="3"/>
      <c r="E32" s="3"/>
      <c r="F32" s="3"/>
      <c r="G32" s="3"/>
      <c r="H32" s="3"/>
      <c r="I32" s="3">
        <v>-2061</v>
      </c>
      <c r="J32" s="3" t="s">
        <v>156</v>
      </c>
      <c r="K32" s="3"/>
      <c r="L32" s="3"/>
      <c r="M32" s="3"/>
      <c r="N32" s="3"/>
      <c r="O32" s="2"/>
      <c r="P32" s="22"/>
      <c r="Q32" s="2"/>
      <c r="R32" s="2"/>
      <c r="S32" s="2"/>
      <c r="T32" s="1"/>
      <c r="U32" s="1"/>
      <c r="V32" s="1"/>
      <c r="W32" s="1"/>
    </row>
    <row r="33" spans="1:23" ht="17.399999999999999" x14ac:dyDescent="0.3">
      <c r="A33" s="3"/>
      <c r="B33" s="3">
        <v>490</v>
      </c>
      <c r="C33" s="3" t="s">
        <v>155</v>
      </c>
      <c r="D33" s="3"/>
      <c r="E33" s="3"/>
      <c r="F33" s="3"/>
      <c r="G33" s="3"/>
      <c r="H33" s="3"/>
      <c r="I33" s="3">
        <v>-2908</v>
      </c>
      <c r="J33" s="3" t="s">
        <v>159</v>
      </c>
      <c r="K33" s="3"/>
      <c r="L33" s="3"/>
      <c r="M33" s="3"/>
      <c r="N33" s="3"/>
      <c r="O33" s="2"/>
      <c r="P33" s="22"/>
      <c r="Q33" s="2"/>
      <c r="R33" s="2"/>
      <c r="S33" s="2"/>
      <c r="T33" s="1"/>
      <c r="U33" s="1"/>
      <c r="V33" s="1"/>
      <c r="W33" s="1"/>
    </row>
    <row r="34" spans="1:23" ht="17.399999999999999" x14ac:dyDescent="0.3">
      <c r="A34" s="3"/>
      <c r="B34" s="3">
        <v>414</v>
      </c>
      <c r="C34" s="3" t="s">
        <v>158</v>
      </c>
      <c r="D34" s="3"/>
      <c r="E34" s="3"/>
      <c r="F34" s="3"/>
      <c r="G34" s="3"/>
      <c r="H34" s="3"/>
      <c r="I34" s="3">
        <v>-2366</v>
      </c>
      <c r="J34" s="3" t="s">
        <v>160</v>
      </c>
      <c r="K34" s="3"/>
      <c r="L34" s="3"/>
      <c r="M34" s="3"/>
      <c r="N34" s="3"/>
      <c r="O34" s="2"/>
      <c r="P34" s="22"/>
      <c r="Q34" s="2"/>
      <c r="R34" s="2"/>
      <c r="S34" s="2"/>
      <c r="T34" s="1"/>
      <c r="U34" s="1"/>
      <c r="V34" s="1"/>
      <c r="W34" s="1"/>
    </row>
    <row r="35" spans="1:23" ht="17.399999999999999" x14ac:dyDescent="0.3">
      <c r="A35" s="3"/>
      <c r="B35" s="3">
        <v>-530</v>
      </c>
      <c r="C35" s="3" t="s">
        <v>20</v>
      </c>
      <c r="D35" s="3"/>
      <c r="E35" s="3"/>
      <c r="F35" s="3"/>
      <c r="G35" s="3"/>
      <c r="H35" s="3"/>
      <c r="I35" s="3">
        <v>-1740</v>
      </c>
      <c r="J35" s="3" t="s">
        <v>166</v>
      </c>
      <c r="K35" s="3"/>
      <c r="L35" s="3"/>
      <c r="M35" s="3"/>
      <c r="N35" s="3"/>
      <c r="O35" s="2"/>
      <c r="P35" s="22"/>
      <c r="Q35" s="2"/>
      <c r="R35" s="2"/>
      <c r="S35" s="2"/>
      <c r="T35" s="1"/>
      <c r="U35" s="1"/>
      <c r="V35" s="1"/>
      <c r="W35" s="1"/>
    </row>
    <row r="36" spans="1:23" ht="17.399999999999999" x14ac:dyDescent="0.3">
      <c r="A36" s="3"/>
      <c r="B36" s="3">
        <v>1871</v>
      </c>
      <c r="C36" s="3" t="s">
        <v>162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2"/>
      <c r="Q36" s="2"/>
      <c r="R36" s="2"/>
      <c r="S36" s="2"/>
      <c r="T36" s="1"/>
      <c r="U36" s="1"/>
      <c r="V36" s="1"/>
      <c r="W36" s="1"/>
    </row>
    <row r="37" spans="1:23" ht="17.399999999999999" x14ac:dyDescent="0.3">
      <c r="A37" s="3"/>
      <c r="B37" s="3">
        <v>600</v>
      </c>
      <c r="C37" s="3" t="s">
        <v>78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2"/>
      <c r="Q37" s="2"/>
      <c r="R37" s="2"/>
      <c r="S37" s="2"/>
      <c r="T37" s="1"/>
      <c r="U37" s="1"/>
      <c r="V37" s="1"/>
      <c r="W37" s="1"/>
    </row>
    <row r="38" spans="1:23" ht="17.399999999999999" x14ac:dyDescent="0.3">
      <c r="A38" s="3"/>
      <c r="B38" s="3">
        <v>1089</v>
      </c>
      <c r="C38" s="3" t="s">
        <v>167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2"/>
      <c r="Q38" s="2"/>
      <c r="R38" s="2"/>
      <c r="S38" s="2"/>
      <c r="T38" s="1"/>
      <c r="U38" s="1"/>
      <c r="V38" s="1"/>
      <c r="W38" s="1"/>
    </row>
    <row r="39" spans="1:23" ht="17.399999999999999" x14ac:dyDescent="0.3">
      <c r="A39" s="2"/>
      <c r="B39" s="2">
        <f>SUM(B27:B38)</f>
        <v>3619</v>
      </c>
      <c r="C39" s="2"/>
      <c r="D39" s="2"/>
      <c r="E39" s="2"/>
      <c r="F39" s="1"/>
      <c r="G39" s="1">
        <f>SUM(G27:G32)</f>
        <v>0</v>
      </c>
      <c r="H39" s="2"/>
      <c r="I39" s="2">
        <f>SUM(I27:I35)</f>
        <v>943</v>
      </c>
      <c r="J39" s="2"/>
      <c r="K39" s="2"/>
      <c r="L39" s="2"/>
      <c r="M39" s="2"/>
      <c r="N39" s="2"/>
      <c r="O39" s="2"/>
      <c r="P39" s="2">
        <f>SUM(P26:P32)</f>
        <v>1450</v>
      </c>
      <c r="Q39" s="2"/>
      <c r="R39" s="2"/>
      <c r="S39" s="2"/>
      <c r="T39" s="1"/>
      <c r="U39" s="1"/>
      <c r="V39" s="1"/>
      <c r="W39" s="1"/>
    </row>
    <row r="40" spans="1:23" ht="17.39999999999999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</row>
    <row r="41" spans="1:23" ht="17.39999999999999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</row>
    <row r="42" spans="1:23" ht="17.399999999999999" x14ac:dyDescent="0.3">
      <c r="R42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88" zoomScaleNormal="88" workbookViewId="0">
      <selection activeCell="B29" sqref="B29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v>60800</v>
      </c>
      <c r="N1" s="4" t="s">
        <v>142</v>
      </c>
      <c r="R1" s="23">
        <f>март!R10</f>
        <v>3458</v>
      </c>
      <c r="S1" s="23"/>
      <c r="T1" s="23">
        <f>март!T10</f>
        <v>49848</v>
      </c>
      <c r="U1" s="1"/>
      <c r="V1" s="1"/>
      <c r="W1" s="1"/>
    </row>
    <row r="2" spans="1:23" ht="15.6" x14ac:dyDescent="0.3">
      <c r="A2" s="3" t="s">
        <v>175</v>
      </c>
      <c r="B2" s="3">
        <v>320</v>
      </c>
      <c r="C2" s="23">
        <v>10</v>
      </c>
      <c r="D2" s="3"/>
      <c r="E2" s="12"/>
      <c r="F2" s="3"/>
      <c r="G2" s="3"/>
      <c r="H2" s="3"/>
      <c r="I2" s="3"/>
      <c r="J2" s="3"/>
      <c r="K2" s="3"/>
      <c r="L2" s="3"/>
      <c r="M2" s="17">
        <f>R8</f>
        <v>5645</v>
      </c>
      <c r="N2" s="3"/>
      <c r="O2" s="3" t="s">
        <v>66</v>
      </c>
      <c r="P2" s="3">
        <v>9470</v>
      </c>
      <c r="Q2" s="13" t="s">
        <v>13</v>
      </c>
      <c r="R2" s="3">
        <v>-321</v>
      </c>
      <c r="S2" s="13" t="s">
        <v>14</v>
      </c>
      <c r="T2" s="3"/>
      <c r="U2" s="1"/>
      <c r="V2" s="1"/>
      <c r="W2" s="1"/>
    </row>
    <row r="3" spans="1:23" ht="15.6" x14ac:dyDescent="0.3">
      <c r="A3" s="3" t="s">
        <v>1</v>
      </c>
      <c r="B3" s="3">
        <v>200</v>
      </c>
      <c r="C3" s="23">
        <v>300</v>
      </c>
      <c r="D3" s="3"/>
      <c r="E3" s="3"/>
      <c r="F3" s="3"/>
      <c r="G3" s="3"/>
      <c r="H3" s="3"/>
      <c r="I3" s="3"/>
      <c r="J3" s="3"/>
      <c r="K3" s="3"/>
      <c r="L3" s="3"/>
      <c r="M3" s="17">
        <f>T8</f>
        <v>52356</v>
      </c>
      <c r="N3" s="3"/>
      <c r="O3" s="3" t="s">
        <v>67</v>
      </c>
      <c r="P3" s="3">
        <v>15613</v>
      </c>
      <c r="Q3" s="3"/>
      <c r="R3" s="3">
        <v>2508</v>
      </c>
      <c r="S3" s="3"/>
      <c r="T3" s="3">
        <v>2508</v>
      </c>
      <c r="U3" s="1"/>
      <c r="V3" s="1"/>
      <c r="W3" s="1"/>
    </row>
    <row r="4" spans="1:23" ht="15.6" x14ac:dyDescent="0.3">
      <c r="A4" s="3" t="s">
        <v>2</v>
      </c>
      <c r="B4" s="3">
        <v>300</v>
      </c>
      <c r="C4" s="23">
        <v>263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/>
      <c r="P4" s="3"/>
      <c r="Q4" s="3"/>
      <c r="R4" s="3"/>
      <c r="S4" s="3"/>
      <c r="T4" s="3"/>
      <c r="U4" s="1"/>
      <c r="V4" s="1"/>
      <c r="W4" s="1"/>
    </row>
    <row r="5" spans="1:23" ht="18" x14ac:dyDescent="0.35">
      <c r="A5" s="3" t="s">
        <v>3</v>
      </c>
      <c r="B5" s="3">
        <v>3500</v>
      </c>
      <c r="C5" s="23">
        <v>3083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118801</v>
      </c>
      <c r="N5" s="3"/>
      <c r="O5" s="3" t="s">
        <v>12</v>
      </c>
      <c r="P5" s="3">
        <v>5000</v>
      </c>
      <c r="Q5" s="8"/>
      <c r="R5" s="3"/>
      <c r="S5" s="8"/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2183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/>
      <c r="P6" s="3"/>
      <c r="Q6" s="8"/>
      <c r="R6" s="3"/>
      <c r="S6" s="8"/>
      <c r="T6" s="3"/>
      <c r="U6" s="1"/>
      <c r="V6" s="1"/>
      <c r="W6" s="1"/>
    </row>
    <row r="7" spans="1:23" ht="18" x14ac:dyDescent="0.35">
      <c r="A7" s="3"/>
      <c r="B7" s="3"/>
      <c r="C7" s="23"/>
      <c r="D7" s="3"/>
      <c r="E7" s="3"/>
      <c r="F7" s="3"/>
      <c r="G7" s="3"/>
      <c r="H7" s="3"/>
      <c r="I7" s="3"/>
      <c r="J7" s="3"/>
      <c r="K7" s="3"/>
      <c r="L7" s="3"/>
      <c r="M7" s="32"/>
      <c r="N7" s="5"/>
      <c r="O7" s="3"/>
      <c r="P7" s="12"/>
      <c r="Q7" s="8"/>
      <c r="R7" s="3"/>
      <c r="S7" s="8"/>
      <c r="T7" s="3"/>
      <c r="U7" s="1"/>
      <c r="V7" s="1"/>
      <c r="W7" s="1"/>
    </row>
    <row r="8" spans="1:23" ht="18" x14ac:dyDescent="0.35">
      <c r="A8" s="3"/>
      <c r="B8" s="5">
        <f>SUM(B1:B7)</f>
        <v>7420</v>
      </c>
      <c r="C8" s="5">
        <f>SUM(C1:C7)</f>
        <v>6439</v>
      </c>
      <c r="D8" s="3"/>
      <c r="E8" s="3"/>
      <c r="F8" s="3"/>
      <c r="G8" s="3"/>
      <c r="H8" s="3"/>
      <c r="I8" s="3"/>
      <c r="J8" s="3"/>
      <c r="K8" s="3"/>
      <c r="L8" s="3"/>
      <c r="M8" s="3"/>
      <c r="N8" s="6">
        <f>SUM(C8:M8)</f>
        <v>6439</v>
      </c>
      <c r="O8" s="8"/>
      <c r="P8" s="3">
        <f>SUM(P2:P7)</f>
        <v>30083</v>
      </c>
      <c r="Q8" s="3"/>
      <c r="R8" s="3">
        <f>SUM(R1:R7)</f>
        <v>5645</v>
      </c>
      <c r="S8" s="8"/>
      <c r="T8" s="3">
        <f>SUM(T1:T7)</f>
        <v>52356</v>
      </c>
      <c r="U8" s="1"/>
      <c r="V8" s="1"/>
      <c r="W8" s="1"/>
    </row>
    <row r="9" spans="1:23" ht="18" x14ac:dyDescent="0.35">
      <c r="A9" s="3"/>
      <c r="B9" s="7" t="s">
        <v>8</v>
      </c>
      <c r="C9" s="7"/>
      <c r="D9" s="7" t="s">
        <v>9</v>
      </c>
      <c r="E9" s="7"/>
      <c r="F9" s="7" t="s">
        <v>10</v>
      </c>
      <c r="G9" s="7"/>
      <c r="H9" s="7" t="s">
        <v>11</v>
      </c>
      <c r="I9" s="3"/>
      <c r="J9" s="3" t="s">
        <v>5</v>
      </c>
      <c r="K9" s="3"/>
      <c r="L9" s="3"/>
      <c r="M9" s="3"/>
      <c r="N9" s="3"/>
      <c r="O9" s="8"/>
      <c r="P9" s="3">
        <v>-2508</v>
      </c>
      <c r="Q9" s="12" t="s">
        <v>13</v>
      </c>
      <c r="R9" s="12">
        <v>0</v>
      </c>
      <c r="S9" s="8"/>
      <c r="T9" s="3"/>
      <c r="U9" s="1"/>
      <c r="V9" s="1"/>
      <c r="W9" s="1"/>
    </row>
    <row r="10" spans="1:23" ht="18" x14ac:dyDescent="0.35">
      <c r="A10" s="3" t="s">
        <v>6</v>
      </c>
      <c r="B10">
        <v>360</v>
      </c>
      <c r="C10" t="s">
        <v>19</v>
      </c>
      <c r="D10">
        <v>454</v>
      </c>
      <c r="E10" s="3" t="s">
        <v>68</v>
      </c>
      <c r="F10" s="3">
        <v>640</v>
      </c>
      <c r="G10" s="3" t="s">
        <v>172</v>
      </c>
      <c r="H10" s="3">
        <v>654</v>
      </c>
      <c r="I10" s="3" t="s">
        <v>101</v>
      </c>
      <c r="J10" s="18">
        <v>400</v>
      </c>
      <c r="K10" s="3" t="s">
        <v>125</v>
      </c>
      <c r="L10" s="3"/>
      <c r="M10" s="3"/>
      <c r="N10" s="3"/>
      <c r="O10" s="8"/>
      <c r="P10" s="10">
        <v>-2508</v>
      </c>
      <c r="Q10" s="12" t="s">
        <v>14</v>
      </c>
      <c r="R10" s="3"/>
      <c r="S10" s="8"/>
      <c r="T10" s="3"/>
      <c r="U10" s="1"/>
      <c r="V10" s="1"/>
      <c r="W10" s="1"/>
    </row>
    <row r="11" spans="1:23" ht="18" x14ac:dyDescent="0.35">
      <c r="A11" s="3" t="s">
        <v>7</v>
      </c>
      <c r="B11" s="18">
        <v>387</v>
      </c>
      <c r="C11" t="s">
        <v>82</v>
      </c>
      <c r="D11">
        <v>240</v>
      </c>
      <c r="E11" s="3" t="s">
        <v>19</v>
      </c>
      <c r="F11" s="3">
        <v>468</v>
      </c>
      <c r="G11" s="3" t="s">
        <v>161</v>
      </c>
      <c r="H11" s="3">
        <v>300</v>
      </c>
      <c r="I11" s="3" t="s">
        <v>19</v>
      </c>
      <c r="J11" s="3">
        <v>600</v>
      </c>
      <c r="K11" s="3" t="s">
        <v>149</v>
      </c>
      <c r="L11" s="3"/>
      <c r="M11" s="3"/>
      <c r="N11" s="3"/>
      <c r="O11" s="8"/>
      <c r="P11" s="3">
        <f>P18</f>
        <v>0</v>
      </c>
      <c r="Q11" s="3"/>
      <c r="R11" s="3"/>
      <c r="S11" s="8"/>
      <c r="T11" s="3"/>
      <c r="U11" s="1"/>
      <c r="V11" s="1"/>
      <c r="W11" s="1"/>
    </row>
    <row r="12" spans="1:23" ht="17.399999999999999" x14ac:dyDescent="0.3">
      <c r="A12" s="3"/>
      <c r="B12">
        <v>300</v>
      </c>
      <c r="C12" t="s">
        <v>19</v>
      </c>
      <c r="D12">
        <v>641</v>
      </c>
      <c r="E12" s="3" t="s">
        <v>144</v>
      </c>
      <c r="F12" s="3">
        <v>334</v>
      </c>
      <c r="G12" s="3" t="s">
        <v>20</v>
      </c>
      <c r="H12" s="3">
        <v>220</v>
      </c>
      <c r="I12" s="3" t="s">
        <v>17</v>
      </c>
      <c r="J12" s="3">
        <v>300</v>
      </c>
      <c r="K12" s="3" t="s">
        <v>170</v>
      </c>
      <c r="L12" s="3"/>
      <c r="M12" s="3"/>
      <c r="N12" s="3"/>
      <c r="O12" s="2"/>
      <c r="P12" s="16">
        <f>-N22</f>
        <v>-23782</v>
      </c>
      <c r="Q12" s="2"/>
      <c r="R12" s="2"/>
      <c r="S12" s="2"/>
      <c r="T12" s="1"/>
      <c r="U12" s="1"/>
      <c r="V12" s="1"/>
      <c r="W12" s="1"/>
    </row>
    <row r="13" spans="1:23" ht="17.399999999999999" x14ac:dyDescent="0.3">
      <c r="A13" s="3"/>
      <c r="B13" s="18">
        <v>376</v>
      </c>
      <c r="C13" t="s">
        <v>20</v>
      </c>
      <c r="D13" s="18">
        <v>550</v>
      </c>
      <c r="E13" s="3" t="s">
        <v>15</v>
      </c>
      <c r="F13" s="3">
        <v>434</v>
      </c>
      <c r="G13" s="3" t="s">
        <v>15</v>
      </c>
      <c r="H13" s="3">
        <v>212</v>
      </c>
      <c r="I13" s="3" t="s">
        <v>182</v>
      </c>
      <c r="J13" s="3">
        <v>1540</v>
      </c>
      <c r="K13" s="3" t="s">
        <v>98</v>
      </c>
      <c r="L13" s="3"/>
      <c r="M13" s="3"/>
      <c r="N13" s="3"/>
      <c r="O13" s="2"/>
      <c r="P13" s="5">
        <f>SUM(P8:P12)</f>
        <v>1285</v>
      </c>
      <c r="Q13" s="2"/>
      <c r="R13" s="2"/>
      <c r="S13" s="2"/>
      <c r="T13" s="1"/>
      <c r="U13" s="1"/>
      <c r="V13" s="1"/>
      <c r="W13" s="1"/>
    </row>
    <row r="14" spans="1:23" ht="17.399999999999999" x14ac:dyDescent="0.3">
      <c r="A14" s="3"/>
      <c r="B14" s="3">
        <v>497</v>
      </c>
      <c r="C14" s="3" t="s">
        <v>169</v>
      </c>
      <c r="D14" s="3">
        <v>150</v>
      </c>
      <c r="E14" s="3" t="s">
        <v>19</v>
      </c>
      <c r="F14" s="3"/>
      <c r="G14" s="3"/>
      <c r="H14" s="3">
        <v>360</v>
      </c>
      <c r="I14" s="3" t="s">
        <v>19</v>
      </c>
      <c r="J14" s="3">
        <v>553</v>
      </c>
      <c r="K14" s="3" t="s">
        <v>173</v>
      </c>
      <c r="L14" s="3"/>
      <c r="M14" s="3"/>
      <c r="N14" s="3"/>
      <c r="O14" s="2"/>
      <c r="P14" s="2"/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3"/>
      <c r="C15" s="3"/>
      <c r="D15" s="3"/>
      <c r="E15" s="3"/>
      <c r="F15" s="3"/>
      <c r="G15" s="3"/>
      <c r="H15" s="3"/>
      <c r="I15" s="3"/>
      <c r="J15" s="3">
        <v>1204</v>
      </c>
      <c r="K15" s="3" t="s">
        <v>174</v>
      </c>
      <c r="L15" s="3"/>
      <c r="M15" s="3"/>
      <c r="N15" s="3"/>
      <c r="O15" s="2"/>
      <c r="P15" s="2"/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/>
      <c r="C16" s="3"/>
      <c r="D16" s="3"/>
      <c r="E16" s="3"/>
      <c r="F16" s="3"/>
      <c r="G16" s="3"/>
      <c r="H16" s="3"/>
      <c r="I16" s="3"/>
      <c r="J16" s="3">
        <v>800</v>
      </c>
      <c r="K16" s="3" t="s">
        <v>176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/>
      <c r="C17" s="3"/>
      <c r="D17" s="3"/>
      <c r="E17" s="3"/>
      <c r="F17" s="3"/>
      <c r="G17" s="3"/>
      <c r="H17" s="3"/>
      <c r="I17" s="3"/>
      <c r="J17" s="3">
        <v>1420</v>
      </c>
      <c r="K17" s="3" t="s">
        <v>179</v>
      </c>
      <c r="L17" s="3"/>
      <c r="M17" s="3"/>
      <c r="N17" s="3"/>
      <c r="O17" s="2"/>
      <c r="P17" s="21"/>
      <c r="Q17" s="2"/>
      <c r="R17" s="2"/>
      <c r="S17" s="2"/>
      <c r="T17" s="2"/>
      <c r="U17" s="2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2500</v>
      </c>
      <c r="K18" s="3" t="s">
        <v>180</v>
      </c>
      <c r="L18" s="3"/>
      <c r="M18" s="3"/>
      <c r="N18" s="3"/>
      <c r="O18" s="2"/>
      <c r="P18" s="2"/>
      <c r="Q18" s="2"/>
      <c r="R18" s="2"/>
      <c r="S18" s="2"/>
      <c r="T18" s="1"/>
      <c r="U18" s="1"/>
      <c r="V18" s="1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449</v>
      </c>
      <c r="K19" s="3" t="s">
        <v>181</v>
      </c>
      <c r="L19" s="3"/>
      <c r="M19" s="3"/>
      <c r="N19" s="3"/>
      <c r="O19" s="2"/>
      <c r="P19" s="2"/>
      <c r="Q19" s="2"/>
      <c r="R19" s="2"/>
      <c r="S19" s="2"/>
      <c r="T19" s="1"/>
      <c r="U19" s="1"/>
      <c r="V19" s="1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1"/>
      <c r="U20" s="1"/>
      <c r="V20" s="1"/>
      <c r="W20" s="1"/>
    </row>
    <row r="21" spans="1:23" ht="17.399999999999999" x14ac:dyDescent="0.3">
      <c r="A21" s="3"/>
      <c r="B21" s="5">
        <f>SUM(B10:B18)</f>
        <v>1920</v>
      </c>
      <c r="C21" s="3"/>
      <c r="D21" s="5">
        <f>SUM(D10:D18)</f>
        <v>2035</v>
      </c>
      <c r="E21" s="3"/>
      <c r="F21" s="5">
        <f>SUM(F10:F18)</f>
        <v>1876</v>
      </c>
      <c r="G21" s="3"/>
      <c r="H21" s="5">
        <f>SUM(H10:H18)</f>
        <v>1746</v>
      </c>
      <c r="I21" s="3"/>
      <c r="J21" s="5">
        <f>SUM(J10:J19)</f>
        <v>9766</v>
      </c>
      <c r="K21" s="3"/>
      <c r="L21" s="3"/>
      <c r="M21" s="3"/>
      <c r="N21" s="6">
        <f>SUM(B21:M21)</f>
        <v>17343</v>
      </c>
      <c r="O21" s="2"/>
      <c r="P21" s="22">
        <v>200</v>
      </c>
      <c r="Q21" s="2"/>
      <c r="R21" s="2" t="s">
        <v>78</v>
      </c>
      <c r="S21" s="2"/>
      <c r="T21" s="3"/>
      <c r="U21" s="12"/>
      <c r="V21" s="1"/>
      <c r="W21" s="1"/>
    </row>
    <row r="22" spans="1:23" ht="17.399999999999999" x14ac:dyDescent="0.3">
      <c r="A22" s="3" t="s">
        <v>12</v>
      </c>
      <c r="B22" s="37">
        <f>март!B39</f>
        <v>3619</v>
      </c>
      <c r="C22" s="34" t="s">
        <v>118</v>
      </c>
      <c r="E22" s="11"/>
      <c r="F22" s="11"/>
      <c r="G22" s="11"/>
      <c r="H22" s="3"/>
      <c r="I22" s="37">
        <f>март!I39</f>
        <v>943</v>
      </c>
      <c r="J22" s="3" t="s">
        <v>150</v>
      </c>
      <c r="L22" s="11"/>
      <c r="M22" s="3"/>
      <c r="N22" s="9">
        <f>SUM(N8:N21)</f>
        <v>23782</v>
      </c>
      <c r="O22" s="2"/>
      <c r="P22" s="22">
        <v>200</v>
      </c>
      <c r="Q22" s="20"/>
      <c r="R22" s="2" t="s">
        <v>78</v>
      </c>
      <c r="S22" s="2"/>
      <c r="T22" s="3"/>
      <c r="U22" s="12"/>
      <c r="V22" s="1"/>
      <c r="W22" s="1"/>
    </row>
    <row r="23" spans="1:23" ht="17.399999999999999" x14ac:dyDescent="0.3">
      <c r="A23" s="3"/>
      <c r="B23" s="3">
        <v>400</v>
      </c>
      <c r="C23" s="3" t="s">
        <v>125</v>
      </c>
      <c r="D23" s="3"/>
      <c r="E23" s="3"/>
      <c r="F23" s="3"/>
      <c r="G23" s="11"/>
      <c r="H23" s="3"/>
      <c r="I23" s="3">
        <v>-552</v>
      </c>
      <c r="J23" s="3" t="s">
        <v>171</v>
      </c>
      <c r="L23" s="3"/>
      <c r="M23" s="3"/>
      <c r="N23" s="3"/>
      <c r="O23" s="2"/>
      <c r="P23" s="22">
        <v>200</v>
      </c>
      <c r="Q23" s="2"/>
      <c r="R23" s="2" t="s">
        <v>72</v>
      </c>
      <c r="S23" s="2"/>
      <c r="T23" s="1"/>
      <c r="U23" s="1"/>
      <c r="V23" s="1"/>
      <c r="W23" s="1"/>
    </row>
    <row r="24" spans="1:23" ht="17.399999999999999" x14ac:dyDescent="0.3">
      <c r="A24" s="3"/>
      <c r="B24" s="3">
        <v>396</v>
      </c>
      <c r="C24" s="3" t="s">
        <v>168</v>
      </c>
      <c r="D24" s="3"/>
      <c r="F24" s="40"/>
      <c r="G24" s="12"/>
      <c r="H24" s="3"/>
      <c r="I24" s="3">
        <v>-391</v>
      </c>
      <c r="J24" s="3" t="s">
        <v>181</v>
      </c>
      <c r="L24" s="3"/>
      <c r="M24" s="3"/>
      <c r="N24" s="3"/>
      <c r="O24" s="2"/>
      <c r="P24" s="22">
        <v>650</v>
      </c>
      <c r="Q24" s="2"/>
      <c r="R24" s="2" t="s">
        <v>80</v>
      </c>
      <c r="S24" s="2"/>
      <c r="T24" s="1"/>
      <c r="U24" s="1"/>
      <c r="V24" s="1"/>
      <c r="W24" s="1"/>
    </row>
    <row r="25" spans="1:23" ht="17.399999999999999" x14ac:dyDescent="0.3">
      <c r="A25" s="3"/>
      <c r="B25" s="3">
        <v>2136</v>
      </c>
      <c r="C25" s="3" t="s">
        <v>177</v>
      </c>
      <c r="D25" s="3"/>
      <c r="E25" s="3"/>
      <c r="F25" s="11"/>
      <c r="G25" s="3"/>
      <c r="H25" s="3"/>
      <c r="I25" s="3"/>
      <c r="L25" s="3"/>
      <c r="M25" s="3"/>
      <c r="N25" s="3"/>
      <c r="O25" s="2"/>
      <c r="S25" s="2"/>
      <c r="T25" s="1"/>
      <c r="U25" s="1"/>
      <c r="V25" s="1"/>
      <c r="W25" s="1"/>
    </row>
    <row r="26" spans="1:23" ht="17.399999999999999" x14ac:dyDescent="0.3">
      <c r="A26" s="3"/>
      <c r="B26" s="3">
        <v>-2000</v>
      </c>
      <c r="C26" s="3"/>
      <c r="D26" s="3"/>
      <c r="E26" s="3"/>
      <c r="F26" s="11"/>
      <c r="G26" s="3"/>
      <c r="H26" s="3"/>
      <c r="I26" s="3"/>
      <c r="L26" s="3"/>
      <c r="M26" s="3"/>
      <c r="N26" s="3"/>
      <c r="O26" s="2"/>
      <c r="S26" s="2"/>
      <c r="T26" s="1"/>
      <c r="U26" s="1"/>
      <c r="V26" s="1"/>
      <c r="W26" s="1"/>
    </row>
    <row r="27" spans="1:23" ht="17.399999999999999" x14ac:dyDescent="0.3">
      <c r="A27" s="3"/>
      <c r="B27" s="3">
        <v>-334</v>
      </c>
      <c r="C27" s="3" t="s">
        <v>178</v>
      </c>
      <c r="D27" s="3"/>
      <c r="E27" s="3"/>
      <c r="F27" s="3"/>
      <c r="G27" s="3"/>
      <c r="H27" s="3"/>
      <c r="I27" s="3"/>
      <c r="L27" s="3"/>
      <c r="M27" s="3"/>
      <c r="N27" s="3"/>
      <c r="O27" s="2"/>
      <c r="P27" s="22"/>
      <c r="Q27" s="2"/>
      <c r="R27" s="2"/>
      <c r="S27" s="2"/>
      <c r="T27" s="1"/>
      <c r="U27" s="1"/>
      <c r="V27" s="1"/>
      <c r="W27" s="1"/>
    </row>
    <row r="28" spans="1:23" ht="17.399999999999999" x14ac:dyDescent="0.3">
      <c r="A28" s="3"/>
      <c r="B28" s="3">
        <v>2500</v>
      </c>
      <c r="C28" s="3" t="s">
        <v>180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2"/>
      <c r="Q28" s="2"/>
      <c r="R28" s="2"/>
      <c r="S28" s="2"/>
      <c r="T28" s="1"/>
      <c r="U28" s="1"/>
      <c r="V28" s="1"/>
      <c r="W28" s="1"/>
    </row>
    <row r="29" spans="1:23" ht="17.399999999999999" x14ac:dyDescent="0.3">
      <c r="A29" s="2"/>
      <c r="B29" s="2">
        <f>SUM(B22:B28)</f>
        <v>6717</v>
      </c>
      <c r="C29" s="2"/>
      <c r="D29" s="2"/>
      <c r="E29" s="2"/>
      <c r="F29" s="39">
        <f>SUM(F22:F28)</f>
        <v>0</v>
      </c>
      <c r="G29" s="1"/>
      <c r="H29" s="2">
        <f>SUM(H22:H28)</f>
        <v>0</v>
      </c>
      <c r="I29" s="2">
        <f>SUM(I22:I28)</f>
        <v>0</v>
      </c>
      <c r="J29" s="2"/>
      <c r="K29" s="2"/>
      <c r="L29" s="2"/>
      <c r="M29" s="2"/>
      <c r="N29" s="2"/>
      <c r="O29" s="2"/>
      <c r="P29" s="2">
        <f>SUM(P21:P28)</f>
        <v>1250</v>
      </c>
      <c r="Q29" s="2"/>
      <c r="R29" s="2"/>
      <c r="S29" s="2"/>
      <c r="T29" s="1"/>
      <c r="U29" s="1"/>
      <c r="V29" s="1"/>
      <c r="W29" s="1"/>
    </row>
    <row r="30" spans="1:23" ht="17.39999999999999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1"/>
      <c r="T30" s="1"/>
      <c r="U30" s="1"/>
      <c r="V30" s="1"/>
      <c r="W30" s="1"/>
    </row>
    <row r="31" spans="1:23" ht="17.39999999999999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</row>
    <row r="32" spans="1:23" ht="17.399999999999999" x14ac:dyDescent="0.3">
      <c r="R32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88" zoomScaleNormal="88" workbookViewId="0">
      <selection activeCell="X22" sqref="X22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>
        <v>600</v>
      </c>
      <c r="D1" s="3"/>
      <c r="E1" s="3"/>
      <c r="F1" s="3"/>
      <c r="G1" s="3"/>
      <c r="H1" s="3"/>
      <c r="I1" s="3"/>
      <c r="J1" s="3"/>
      <c r="K1" s="3"/>
      <c r="L1" s="3"/>
      <c r="M1" s="4">
        <f>V10</f>
        <v>54591</v>
      </c>
      <c r="N1" s="4" t="s">
        <v>164</v>
      </c>
      <c r="R1" s="23">
        <f>апрель!R8</f>
        <v>5645</v>
      </c>
      <c r="S1" s="23"/>
      <c r="T1" s="23">
        <f>апрель!T8</f>
        <v>52356</v>
      </c>
      <c r="U1" s="1"/>
      <c r="V1" s="4">
        <v>62000</v>
      </c>
      <c r="W1" s="4" t="s">
        <v>164</v>
      </c>
    </row>
    <row r="2" spans="1:23" ht="15.6" x14ac:dyDescent="0.3">
      <c r="A2" s="3" t="s">
        <v>131</v>
      </c>
      <c r="B2" s="3">
        <v>320</v>
      </c>
      <c r="C2" s="23"/>
      <c r="D2" s="3"/>
      <c r="E2" s="12"/>
      <c r="F2" s="3"/>
      <c r="G2" s="3"/>
      <c r="H2" s="3"/>
      <c r="I2" s="3"/>
      <c r="J2" s="3"/>
      <c r="K2" s="3"/>
      <c r="L2" s="3"/>
      <c r="M2" s="17">
        <f>R10</f>
        <v>7785</v>
      </c>
      <c r="N2" s="3"/>
      <c r="O2" s="3" t="s">
        <v>66</v>
      </c>
      <c r="P2" s="3">
        <v>11154</v>
      </c>
      <c r="Q2" s="13" t="s">
        <v>13</v>
      </c>
      <c r="R2" s="3">
        <v>2140</v>
      </c>
      <c r="S2" s="13" t="s">
        <v>14</v>
      </c>
      <c r="T2" s="3">
        <v>2140</v>
      </c>
      <c r="U2" s="1"/>
      <c r="V2" s="3">
        <v>-1800</v>
      </c>
      <c r="W2" s="1" t="s">
        <v>200</v>
      </c>
    </row>
    <row r="3" spans="1:23" ht="15.6" x14ac:dyDescent="0.3">
      <c r="A3" s="3" t="s">
        <v>1</v>
      </c>
      <c r="B3" s="3">
        <v>200</v>
      </c>
      <c r="C3" s="23">
        <v>100</v>
      </c>
      <c r="D3" s="3"/>
      <c r="E3" s="3"/>
      <c r="F3" s="3"/>
      <c r="G3" s="3"/>
      <c r="H3" s="3"/>
      <c r="I3" s="3"/>
      <c r="J3" s="3"/>
      <c r="K3" s="3"/>
      <c r="L3" s="3"/>
      <c r="M3" s="17">
        <f>T10</f>
        <v>54496</v>
      </c>
      <c r="N3" s="3"/>
      <c r="O3" s="3" t="s">
        <v>67</v>
      </c>
      <c r="P3" s="3">
        <v>10238</v>
      </c>
      <c r="Q3" s="3"/>
      <c r="R3" s="3"/>
      <c r="S3" s="3"/>
      <c r="V3" s="3">
        <v>-5280</v>
      </c>
      <c r="W3" s="1" t="s">
        <v>112</v>
      </c>
    </row>
    <row r="4" spans="1:23" ht="15.6" x14ac:dyDescent="0.3">
      <c r="A4" s="3" t="s">
        <v>2</v>
      </c>
      <c r="B4" s="3">
        <v>300</v>
      </c>
      <c r="C4" s="23">
        <v>242</v>
      </c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/>
      <c r="P4" s="3"/>
      <c r="Q4" s="3"/>
      <c r="R4" s="3"/>
      <c r="S4" s="3"/>
      <c r="V4" s="48">
        <v>-329</v>
      </c>
      <c r="W4" s="1" t="s">
        <v>60</v>
      </c>
    </row>
    <row r="5" spans="1:23" ht="18" x14ac:dyDescent="0.35">
      <c r="A5" s="3" t="s">
        <v>3</v>
      </c>
      <c r="B5" s="3">
        <v>3500</v>
      </c>
      <c r="C5" s="23">
        <v>3163</v>
      </c>
      <c r="D5" s="3"/>
      <c r="E5" s="3"/>
      <c r="F5" s="3"/>
      <c r="G5" s="3"/>
      <c r="H5" s="3"/>
      <c r="I5" s="3"/>
      <c r="J5" s="3"/>
      <c r="K5" s="3"/>
      <c r="L5" s="3"/>
      <c r="M5" s="15">
        <f>SUM(M1:M4)</f>
        <v>116872</v>
      </c>
      <c r="N5" s="3"/>
      <c r="O5" s="3" t="s">
        <v>12</v>
      </c>
      <c r="P5" s="3">
        <v>5000</v>
      </c>
      <c r="Q5" s="8"/>
      <c r="R5" s="3"/>
      <c r="S5" s="8"/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>
        <v>2032</v>
      </c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/>
      <c r="P6" s="3"/>
      <c r="Q6" s="8"/>
      <c r="R6" s="3"/>
      <c r="S6" s="8"/>
      <c r="T6" s="3"/>
      <c r="U6" s="1"/>
      <c r="V6" s="1"/>
      <c r="W6" s="1"/>
    </row>
    <row r="7" spans="1:23" ht="18" x14ac:dyDescent="0.35">
      <c r="A7" s="3"/>
      <c r="B7" s="3"/>
      <c r="C7" s="23"/>
      <c r="D7" s="3"/>
      <c r="E7" s="3"/>
      <c r="F7" s="3"/>
      <c r="G7" s="3"/>
      <c r="H7" s="3"/>
      <c r="I7" s="3"/>
      <c r="J7" s="3"/>
      <c r="K7" s="3"/>
      <c r="L7" s="3"/>
      <c r="M7" s="32"/>
      <c r="N7" s="5"/>
      <c r="O7" s="3"/>
      <c r="P7" s="12"/>
      <c r="Q7" s="8"/>
      <c r="R7" s="3"/>
      <c r="S7" s="8"/>
      <c r="T7" s="3"/>
      <c r="U7" s="1"/>
      <c r="V7" s="1"/>
      <c r="W7" s="1"/>
    </row>
    <row r="8" spans="1:23" ht="18" x14ac:dyDescent="0.35">
      <c r="A8" s="3"/>
      <c r="B8" s="3"/>
      <c r="C8" s="23"/>
      <c r="D8" s="3"/>
      <c r="E8" s="3"/>
      <c r="F8" s="3"/>
      <c r="G8" s="3"/>
      <c r="H8" s="3"/>
      <c r="I8" s="3"/>
      <c r="J8" s="3"/>
      <c r="K8" s="3"/>
      <c r="L8" s="3"/>
      <c r="M8" s="32"/>
      <c r="N8" s="5"/>
      <c r="O8" s="3"/>
      <c r="P8" s="12"/>
      <c r="Q8" s="8"/>
      <c r="R8" s="3"/>
      <c r="S8" s="8"/>
      <c r="T8" s="3"/>
      <c r="U8" s="1"/>
      <c r="V8" s="1"/>
      <c r="W8" s="1"/>
    </row>
    <row r="9" spans="1:23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70</v>
      </c>
      <c r="P9" s="10"/>
      <c r="Q9" s="8"/>
      <c r="R9" s="14"/>
      <c r="S9" s="8"/>
      <c r="T9" s="10"/>
      <c r="U9" s="1"/>
      <c r="V9" s="47"/>
      <c r="W9" s="1"/>
    </row>
    <row r="10" spans="1:23" ht="18" x14ac:dyDescent="0.35">
      <c r="A10" s="3"/>
      <c r="B10" s="5">
        <f>SUM(B1:B9)</f>
        <v>7420</v>
      </c>
      <c r="C10" s="5">
        <f>SUM(C1:C9)</f>
        <v>6137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6">
        <f>SUM(C10:M10)</f>
        <v>6137</v>
      </c>
      <c r="O10" s="8"/>
      <c r="P10" s="3">
        <f>SUM(P2:P9)</f>
        <v>26392</v>
      </c>
      <c r="Q10" s="3"/>
      <c r="R10" s="3">
        <f>SUM(R1:R9)</f>
        <v>7785</v>
      </c>
      <c r="S10" s="8"/>
      <c r="T10" s="3">
        <f>SUM(T1:T9)</f>
        <v>54496</v>
      </c>
      <c r="U10" s="1"/>
      <c r="V10" s="1">
        <f>SUM(V1:V9)</f>
        <v>54591</v>
      </c>
      <c r="W10" s="1"/>
    </row>
    <row r="11" spans="1:23" ht="18" x14ac:dyDescent="0.35">
      <c r="A11" s="3"/>
      <c r="B11" s="7" t="s">
        <v>8</v>
      </c>
      <c r="C11" s="7"/>
      <c r="D11" s="7" t="s">
        <v>9</v>
      </c>
      <c r="E11" s="7"/>
      <c r="F11" s="7" t="s">
        <v>10</v>
      </c>
      <c r="G11" s="7"/>
      <c r="H11" s="7" t="s">
        <v>11</v>
      </c>
      <c r="I11" s="3"/>
      <c r="J11" s="3" t="s">
        <v>5</v>
      </c>
      <c r="K11" s="3"/>
      <c r="L11" s="3"/>
      <c r="M11" s="3"/>
      <c r="N11" s="3"/>
      <c r="O11" s="8"/>
      <c r="P11" s="3">
        <v>-2140</v>
      </c>
      <c r="Q11" s="12" t="s">
        <v>13</v>
      </c>
      <c r="R11" s="12">
        <v>0</v>
      </c>
      <c r="S11" s="8"/>
      <c r="T11" s="3"/>
      <c r="U11" s="1"/>
      <c r="V11" s="1"/>
      <c r="W11" s="1"/>
    </row>
    <row r="12" spans="1:23" ht="18" x14ac:dyDescent="0.35">
      <c r="A12" s="3" t="s">
        <v>6</v>
      </c>
      <c r="B12">
        <v>648</v>
      </c>
      <c r="C12" t="s">
        <v>184</v>
      </c>
      <c r="D12" s="3">
        <v>205</v>
      </c>
      <c r="E12" s="3" t="s">
        <v>196</v>
      </c>
      <c r="F12" s="3"/>
      <c r="G12" s="3"/>
      <c r="H12" s="3"/>
      <c r="I12" s="3"/>
      <c r="J12" s="18">
        <v>1511</v>
      </c>
      <c r="K12" s="3" t="s">
        <v>63</v>
      </c>
      <c r="L12" s="3"/>
      <c r="M12" s="3"/>
      <c r="N12" s="3"/>
      <c r="O12" s="8"/>
      <c r="P12" s="10">
        <v>-2140</v>
      </c>
      <c r="Q12" s="12" t="s">
        <v>14</v>
      </c>
      <c r="R12" s="3"/>
      <c r="S12" s="8"/>
      <c r="T12" s="3"/>
      <c r="U12" s="1"/>
      <c r="V12" s="1"/>
      <c r="W12" s="1"/>
    </row>
    <row r="13" spans="1:23" ht="18" x14ac:dyDescent="0.35">
      <c r="A13" s="3" t="s">
        <v>7</v>
      </c>
      <c r="B13" s="18">
        <v>328</v>
      </c>
      <c r="C13" t="s">
        <v>184</v>
      </c>
      <c r="D13">
        <v>450</v>
      </c>
      <c r="E13" s="3" t="s">
        <v>19</v>
      </c>
      <c r="F13" s="3"/>
      <c r="G13" s="3"/>
      <c r="H13" s="3"/>
      <c r="I13" s="3"/>
      <c r="J13" s="3">
        <v>1129</v>
      </c>
      <c r="K13" s="3" t="s">
        <v>16</v>
      </c>
      <c r="L13" s="3"/>
      <c r="M13" s="3"/>
      <c r="N13" s="3"/>
      <c r="O13" s="8"/>
      <c r="P13" s="3">
        <f>P20</f>
        <v>0</v>
      </c>
      <c r="Q13" s="3"/>
      <c r="R13" s="3"/>
      <c r="S13" s="8"/>
      <c r="T13" s="3"/>
      <c r="U13" s="1"/>
      <c r="V13" s="1"/>
      <c r="W13" s="1"/>
    </row>
    <row r="14" spans="1:23" ht="17.399999999999999" x14ac:dyDescent="0.3">
      <c r="A14" s="3"/>
      <c r="B14">
        <v>177</v>
      </c>
      <c r="C14" t="s">
        <v>185</v>
      </c>
      <c r="D14">
        <v>600</v>
      </c>
      <c r="E14" s="3" t="s">
        <v>20</v>
      </c>
      <c r="F14" s="3"/>
      <c r="G14" s="3"/>
      <c r="H14" s="12"/>
      <c r="I14" s="3"/>
      <c r="J14" s="3">
        <v>926</v>
      </c>
      <c r="K14" s="3" t="s">
        <v>186</v>
      </c>
      <c r="L14" s="3"/>
      <c r="M14" s="3"/>
      <c r="N14" s="3"/>
      <c r="O14" s="2"/>
      <c r="P14" s="16">
        <f>-N26</f>
        <v>-15427</v>
      </c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18">
        <v>307</v>
      </c>
      <c r="C15" t="s">
        <v>15</v>
      </c>
      <c r="D15" s="18">
        <v>224</v>
      </c>
      <c r="E15" s="3" t="s">
        <v>15</v>
      </c>
      <c r="F15" s="3"/>
      <c r="G15" s="3"/>
      <c r="H15" s="3"/>
      <c r="I15" s="3"/>
      <c r="J15" s="3">
        <v>584</v>
      </c>
      <c r="K15" s="3" t="s">
        <v>187</v>
      </c>
      <c r="L15" s="3"/>
      <c r="M15" s="3"/>
      <c r="N15" s="3"/>
      <c r="O15" s="2"/>
      <c r="P15" s="5">
        <f>SUM(P10:P14)</f>
        <v>6685</v>
      </c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>
        <v>274</v>
      </c>
      <c r="C16" s="3" t="s">
        <v>20</v>
      </c>
      <c r="D16" s="3"/>
      <c r="E16" s="3"/>
      <c r="F16" s="3"/>
      <c r="G16" s="3"/>
      <c r="H16" s="3"/>
      <c r="I16" s="3"/>
      <c r="J16" s="3">
        <v>164</v>
      </c>
      <c r="K16" s="3" t="s">
        <v>60</v>
      </c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D17" s="3"/>
      <c r="E17" s="3"/>
      <c r="F17" s="3"/>
      <c r="G17" s="3"/>
      <c r="H17" s="3"/>
      <c r="I17" s="3"/>
      <c r="J17" s="3">
        <v>102</v>
      </c>
      <c r="K17" s="3" t="s">
        <v>60</v>
      </c>
      <c r="L17" s="3"/>
      <c r="M17" s="3"/>
      <c r="N17" s="3"/>
      <c r="O17" s="2"/>
      <c r="P17" s="2"/>
      <c r="Q17" s="2"/>
      <c r="R17" s="2"/>
      <c r="S17" s="2"/>
      <c r="T17" s="1"/>
      <c r="U17" s="1"/>
      <c r="V17" s="1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>
        <v>170</v>
      </c>
      <c r="K18" s="3" t="s">
        <v>60</v>
      </c>
      <c r="L18" s="3"/>
      <c r="M18" s="3"/>
      <c r="N18" s="3"/>
      <c r="O18" s="2"/>
      <c r="P18" s="2"/>
      <c r="Q18" s="2"/>
      <c r="R18" s="2"/>
      <c r="S18" s="2"/>
      <c r="T18" s="1"/>
      <c r="U18" s="1"/>
      <c r="V18" s="1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>
        <v>562</v>
      </c>
      <c r="K19" s="3" t="s">
        <v>188</v>
      </c>
      <c r="L19" s="3"/>
      <c r="M19" s="3"/>
      <c r="N19" s="3"/>
      <c r="O19" s="2"/>
      <c r="P19" s="21"/>
      <c r="Q19" s="2"/>
      <c r="R19" s="2"/>
      <c r="S19" s="2"/>
      <c r="T19" s="2"/>
      <c r="U19" s="2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>
        <v>550</v>
      </c>
      <c r="K20" s="3" t="s">
        <v>195</v>
      </c>
      <c r="L20" s="3"/>
      <c r="M20" s="3"/>
      <c r="N20" s="3"/>
      <c r="O20" s="2"/>
      <c r="P20" s="2"/>
      <c r="Q20" s="2"/>
      <c r="R20" s="2"/>
      <c r="S20" s="2"/>
      <c r="T20" s="1"/>
      <c r="U20" s="1"/>
      <c r="V20" s="1"/>
      <c r="W20" s="1"/>
    </row>
    <row r="21" spans="1:23" ht="17.399999999999999" x14ac:dyDescent="0.3">
      <c r="A21" s="3"/>
      <c r="B21" s="3"/>
      <c r="C21" s="3"/>
      <c r="D21" s="3"/>
      <c r="E21" s="3"/>
      <c r="F21" s="3"/>
      <c r="G21" s="3"/>
      <c r="H21" s="3"/>
      <c r="I21" s="3"/>
      <c r="J21" s="3">
        <v>379</v>
      </c>
      <c r="K21" s="3" t="s">
        <v>199</v>
      </c>
      <c r="L21" s="3"/>
      <c r="M21" s="3"/>
      <c r="N21" s="3"/>
      <c r="O21" s="2"/>
      <c r="P21" s="2"/>
      <c r="Q21" s="2"/>
      <c r="R21" s="2"/>
      <c r="S21" s="2"/>
      <c r="T21" s="1"/>
      <c r="U21" s="1"/>
      <c r="V21" s="1"/>
      <c r="W21" s="1"/>
    </row>
    <row r="22" spans="1:23" ht="17.399999999999999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1"/>
      <c r="U22" s="1"/>
      <c r="V22" s="1"/>
      <c r="W22" s="1"/>
    </row>
    <row r="23" spans="1:23" ht="17.399999999999999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1"/>
      <c r="U23" s="1"/>
      <c r="V23" s="1"/>
      <c r="W23" s="1"/>
    </row>
    <row r="24" spans="1:23" ht="17.399999999999999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1"/>
      <c r="U24" s="1"/>
      <c r="V24" s="1"/>
      <c r="W24" s="1"/>
    </row>
    <row r="25" spans="1:23" ht="17.399999999999999" x14ac:dyDescent="0.3">
      <c r="A25" s="3"/>
      <c r="B25" s="5">
        <f>SUM(B12:B20)</f>
        <v>1734</v>
      </c>
      <c r="C25" s="3"/>
      <c r="D25" s="5">
        <f>SUM(D12:D20)</f>
        <v>1479</v>
      </c>
      <c r="E25" s="3"/>
      <c r="F25" s="5">
        <f>SUM(F12:F20)</f>
        <v>0</v>
      </c>
      <c r="G25" s="3"/>
      <c r="H25" s="5">
        <f>SUM(H12:H20)</f>
        <v>0</v>
      </c>
      <c r="I25" s="3"/>
      <c r="J25" s="5">
        <f>SUM(J12:J23)</f>
        <v>6077</v>
      </c>
      <c r="K25" s="3"/>
      <c r="L25" s="3"/>
      <c r="M25" s="3"/>
      <c r="N25" s="6">
        <f>SUM(B25:M25)</f>
        <v>9290</v>
      </c>
      <c r="O25" s="2"/>
      <c r="P25" s="22">
        <v>200</v>
      </c>
      <c r="Q25" s="2"/>
      <c r="R25" s="2" t="s">
        <v>78</v>
      </c>
      <c r="S25" s="2"/>
      <c r="T25" s="3"/>
      <c r="U25" s="12"/>
      <c r="V25" s="1"/>
      <c r="W25" s="1"/>
    </row>
    <row r="26" spans="1:23" ht="17.399999999999999" x14ac:dyDescent="0.3">
      <c r="A26" s="3" t="s">
        <v>12</v>
      </c>
      <c r="B26" s="2">
        <v>6717</v>
      </c>
      <c r="C26" s="34" t="s">
        <v>142</v>
      </c>
      <c r="E26" s="11"/>
      <c r="F26" s="11" t="s">
        <v>198</v>
      </c>
      <c r="G26" s="3">
        <v>150</v>
      </c>
      <c r="H26" s="3" t="s">
        <v>19</v>
      </c>
      <c r="I26" s="12"/>
      <c r="J26" s="3"/>
      <c r="L26" s="11"/>
      <c r="M26" s="3"/>
      <c r="N26" s="9">
        <f>SUM(N10:N25)</f>
        <v>15427</v>
      </c>
      <c r="O26" s="2"/>
      <c r="P26" s="22">
        <v>200</v>
      </c>
      <c r="Q26" s="20"/>
      <c r="R26" s="2" t="s">
        <v>78</v>
      </c>
      <c r="S26" s="2"/>
      <c r="T26" s="3"/>
      <c r="U26" s="12"/>
      <c r="V26" s="1"/>
      <c r="W26" s="1"/>
    </row>
    <row r="27" spans="1:23" ht="17.399999999999999" x14ac:dyDescent="0.3">
      <c r="A27" s="3"/>
      <c r="B27" s="3">
        <v>5000</v>
      </c>
      <c r="C27" s="3" t="s">
        <v>157</v>
      </c>
      <c r="D27" s="3"/>
      <c r="E27" s="3"/>
      <c r="F27" s="3"/>
      <c r="G27" s="3"/>
      <c r="H27" s="3"/>
      <c r="I27" s="12"/>
      <c r="J27" s="3"/>
      <c r="L27" s="3"/>
      <c r="M27" s="3"/>
      <c r="N27" s="3"/>
      <c r="O27" s="2"/>
      <c r="P27" s="22">
        <v>200</v>
      </c>
      <c r="Q27" s="2"/>
      <c r="R27" s="2" t="s">
        <v>72</v>
      </c>
      <c r="S27" s="2"/>
      <c r="T27" s="1"/>
      <c r="U27" s="1"/>
      <c r="V27" s="1"/>
      <c r="W27" s="1"/>
    </row>
    <row r="28" spans="1:23" ht="17.399999999999999" x14ac:dyDescent="0.3">
      <c r="A28" s="3"/>
      <c r="B28" s="3">
        <v>517</v>
      </c>
      <c r="C28" s="3" t="s">
        <v>197</v>
      </c>
      <c r="D28" s="3"/>
      <c r="E28" s="3"/>
      <c r="F28" s="3"/>
      <c r="G28" s="12"/>
      <c r="H28" s="3"/>
      <c r="I28" s="3"/>
      <c r="J28" s="3"/>
      <c r="L28" s="3"/>
      <c r="M28" s="3"/>
      <c r="N28" s="3"/>
      <c r="O28" s="2"/>
      <c r="P28" s="22">
        <v>650</v>
      </c>
      <c r="Q28" s="2"/>
      <c r="R28" s="2" t="s">
        <v>80</v>
      </c>
      <c r="S28" s="2"/>
      <c r="T28" s="1"/>
      <c r="U28" s="1"/>
      <c r="V28" s="1"/>
      <c r="W28" s="1"/>
    </row>
    <row r="29" spans="1:23" ht="17.399999999999999" x14ac:dyDescent="0.3">
      <c r="A29" s="3"/>
      <c r="B29" s="3">
        <v>-3500</v>
      </c>
      <c r="C29" s="3"/>
      <c r="D29" s="3"/>
      <c r="E29" s="3"/>
      <c r="F29" s="11"/>
      <c r="G29" s="3"/>
      <c r="H29" s="3"/>
      <c r="I29" s="3"/>
      <c r="L29" s="3"/>
      <c r="M29" s="3"/>
      <c r="N29" s="3"/>
      <c r="O29" s="2"/>
      <c r="S29" s="2"/>
      <c r="T29" s="1"/>
      <c r="U29" s="1"/>
      <c r="V29" s="1"/>
      <c r="W29" s="1"/>
    </row>
    <row r="30" spans="1:23" ht="17.399999999999999" x14ac:dyDescent="0.3">
      <c r="A30" s="3"/>
      <c r="B30" s="3">
        <v>5000</v>
      </c>
      <c r="C30" s="3" t="s">
        <v>164</v>
      </c>
      <c r="D30" s="3"/>
      <c r="E30" s="3"/>
      <c r="F30" s="3"/>
      <c r="G30" s="3"/>
      <c r="H30" s="3"/>
      <c r="I30" s="3"/>
      <c r="L30" s="3"/>
      <c r="M30" s="3"/>
      <c r="N30" s="3"/>
      <c r="O30" s="2"/>
      <c r="P30" s="22"/>
      <c r="Q30" s="2"/>
      <c r="R30" s="2"/>
      <c r="S30" s="2"/>
      <c r="T30" s="1"/>
      <c r="U30" s="1"/>
      <c r="V30" s="1"/>
      <c r="W30" s="1"/>
    </row>
    <row r="31" spans="1:23" ht="17.399999999999999" x14ac:dyDescent="0.3">
      <c r="A31" s="3"/>
      <c r="B31" s="3">
        <v>-6234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2"/>
      <c r="Q31" s="2"/>
      <c r="R31" s="2"/>
      <c r="S31" s="2"/>
      <c r="T31" s="1"/>
      <c r="U31" s="1"/>
      <c r="V31" s="1"/>
      <c r="W31" s="1"/>
    </row>
    <row r="32" spans="1:23" ht="17.399999999999999" x14ac:dyDescent="0.3">
      <c r="A32" s="2"/>
      <c r="B32" s="2">
        <f>SUM(B26:B31)</f>
        <v>7500</v>
      </c>
      <c r="C32" s="2"/>
      <c r="D32" s="2"/>
      <c r="E32" s="2"/>
      <c r="F32" s="1"/>
      <c r="G32" s="1">
        <f>SUM(G26:G31)</f>
        <v>150</v>
      </c>
      <c r="H32" s="2"/>
      <c r="I32" s="2">
        <f>SUM(I26:I31)</f>
        <v>0</v>
      </c>
      <c r="J32" s="2"/>
      <c r="K32" s="2"/>
      <c r="L32" s="2"/>
      <c r="M32" s="2"/>
      <c r="N32" s="2"/>
      <c r="O32" s="2"/>
      <c r="P32" s="2">
        <f>SUM(P25:P31)</f>
        <v>1250</v>
      </c>
      <c r="Q32" s="2"/>
      <c r="R32" s="2"/>
      <c r="S32" s="2"/>
      <c r="T32" s="1"/>
      <c r="U32" s="1"/>
      <c r="V32" s="1"/>
      <c r="W32" s="1"/>
    </row>
    <row r="33" spans="1:23" ht="17.39999999999999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1"/>
      <c r="T33" s="1"/>
      <c r="U33" s="1"/>
      <c r="V33" s="1"/>
      <c r="W33" s="1"/>
    </row>
    <row r="34" spans="1:23" ht="17.39999999999999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</row>
    <row r="35" spans="1:23" ht="17.399999999999999" x14ac:dyDescent="0.3">
      <c r="R35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88" zoomScaleNormal="88" workbookViewId="0">
      <selection activeCell="X14" sqref="X14"/>
    </sheetView>
  </sheetViews>
  <sheetFormatPr defaultColWidth="9.109375" defaultRowHeight="14.4" x14ac:dyDescent="0.3"/>
  <cols>
    <col min="1" max="1" width="17.77734375" customWidth="1"/>
    <col min="17" max="17" width="3.33203125" customWidth="1"/>
    <col min="19" max="19" width="3.109375" customWidth="1"/>
  </cols>
  <sheetData>
    <row r="1" spans="1:23" ht="15.6" x14ac:dyDescent="0.3">
      <c r="A1" s="3" t="s">
        <v>0</v>
      </c>
      <c r="B1" s="3">
        <v>600</v>
      </c>
      <c r="C1" s="23"/>
      <c r="D1" s="3"/>
      <c r="E1" s="3"/>
      <c r="F1" s="3"/>
      <c r="G1" s="3"/>
      <c r="H1" s="3"/>
      <c r="I1" s="3"/>
      <c r="J1" s="3"/>
      <c r="K1" s="3"/>
      <c r="L1" s="3"/>
      <c r="M1" s="4">
        <v>62000</v>
      </c>
      <c r="N1" s="4" t="s">
        <v>183</v>
      </c>
      <c r="R1" s="23">
        <f>апрель!R8</f>
        <v>5645</v>
      </c>
      <c r="S1" s="23"/>
      <c r="T1" s="23">
        <f>апрель!T8</f>
        <v>52356</v>
      </c>
      <c r="U1" s="1"/>
      <c r="V1" s="1"/>
      <c r="W1" s="1"/>
    </row>
    <row r="2" spans="1:23" ht="15.6" x14ac:dyDescent="0.3">
      <c r="A2" s="3" t="s">
        <v>131</v>
      </c>
      <c r="B2" s="3">
        <v>320</v>
      </c>
      <c r="C2" s="23"/>
      <c r="D2" s="3"/>
      <c r="E2" s="12"/>
      <c r="F2" s="3"/>
      <c r="G2" s="3"/>
      <c r="H2" s="3"/>
      <c r="I2" s="3"/>
      <c r="J2" s="3"/>
      <c r="K2" s="3"/>
      <c r="L2" s="3"/>
      <c r="M2" s="17">
        <f>R10</f>
        <v>5645</v>
      </c>
      <c r="N2" s="3"/>
      <c r="O2" s="3" t="s">
        <v>66</v>
      </c>
      <c r="P2" s="3"/>
      <c r="Q2" s="13" t="s">
        <v>13</v>
      </c>
      <c r="R2" s="3"/>
      <c r="S2" s="13" t="s">
        <v>14</v>
      </c>
      <c r="T2" s="3"/>
      <c r="U2" s="1"/>
      <c r="V2" s="1"/>
      <c r="W2" s="1"/>
    </row>
    <row r="3" spans="1:23" ht="15.6" x14ac:dyDescent="0.3">
      <c r="A3" s="3" t="s">
        <v>1</v>
      </c>
      <c r="B3" s="3">
        <v>200</v>
      </c>
      <c r="C3" s="23"/>
      <c r="D3" s="3"/>
      <c r="E3" s="3"/>
      <c r="F3" s="3"/>
      <c r="G3" s="3"/>
      <c r="H3" s="3"/>
      <c r="I3" s="3"/>
      <c r="J3" s="3"/>
      <c r="K3" s="3"/>
      <c r="L3" s="3"/>
      <c r="M3" s="17">
        <f>T10</f>
        <v>52356</v>
      </c>
      <c r="N3" s="3"/>
      <c r="O3" s="3" t="s">
        <v>67</v>
      </c>
      <c r="P3" s="3"/>
      <c r="Q3" s="3"/>
      <c r="R3" s="3"/>
      <c r="S3" s="3"/>
      <c r="T3" s="3"/>
      <c r="U3" s="1"/>
      <c r="V3" s="1"/>
      <c r="W3" s="1"/>
    </row>
    <row r="4" spans="1:23" ht="15.6" x14ac:dyDescent="0.3">
      <c r="A4" s="3" t="s">
        <v>2</v>
      </c>
      <c r="B4" s="3">
        <v>300</v>
      </c>
      <c r="C4" s="23"/>
      <c r="D4" s="3"/>
      <c r="E4" s="3"/>
      <c r="F4" s="3"/>
      <c r="G4" s="3"/>
      <c r="H4" s="3"/>
      <c r="I4" s="3"/>
      <c r="J4" s="3"/>
      <c r="K4" s="3"/>
      <c r="L4" s="11"/>
      <c r="M4" s="19">
        <v>0</v>
      </c>
      <c r="N4" s="3"/>
      <c r="O4" s="3"/>
      <c r="P4" s="3"/>
      <c r="Q4" s="3"/>
      <c r="R4" s="3"/>
      <c r="S4" s="3"/>
      <c r="T4" s="3"/>
      <c r="U4" s="1"/>
      <c r="V4" s="1"/>
      <c r="W4" s="1"/>
    </row>
    <row r="5" spans="1:23" ht="18" x14ac:dyDescent="0.35">
      <c r="A5" s="3" t="s">
        <v>3</v>
      </c>
      <c r="B5" s="3">
        <v>3500</v>
      </c>
      <c r="C5" s="23"/>
      <c r="D5" s="3"/>
      <c r="E5" s="3"/>
      <c r="F5" s="3"/>
      <c r="G5" s="3"/>
      <c r="H5" s="3"/>
      <c r="I5" s="3"/>
      <c r="J5" s="3"/>
      <c r="K5" s="3"/>
      <c r="L5" s="3"/>
      <c r="M5" s="15">
        <f>SUM(M1:M4)</f>
        <v>120001</v>
      </c>
      <c r="N5" s="3"/>
      <c r="O5" s="3" t="s">
        <v>12</v>
      </c>
      <c r="P5" s="3"/>
      <c r="Q5" s="8"/>
      <c r="R5" s="3"/>
      <c r="S5" s="8"/>
      <c r="T5" s="3"/>
      <c r="U5" s="1"/>
      <c r="V5" s="1"/>
      <c r="W5" s="1"/>
    </row>
    <row r="6" spans="1:23" ht="18" x14ac:dyDescent="0.35">
      <c r="A6" s="3" t="s">
        <v>4</v>
      </c>
      <c r="B6" s="3">
        <v>2500</v>
      </c>
      <c r="C6" s="23"/>
      <c r="D6" s="3"/>
      <c r="E6" s="3"/>
      <c r="F6" s="3"/>
      <c r="G6" s="3"/>
      <c r="H6" s="3"/>
      <c r="I6" s="3"/>
      <c r="J6" s="3"/>
      <c r="K6" s="3"/>
      <c r="L6" s="3"/>
      <c r="M6" s="32"/>
      <c r="N6" s="5"/>
      <c r="O6" s="3"/>
      <c r="P6" s="3"/>
      <c r="Q6" s="8"/>
      <c r="R6" s="3"/>
      <c r="S6" s="8"/>
      <c r="T6" s="3"/>
      <c r="U6" s="1"/>
      <c r="V6" s="1"/>
      <c r="W6" s="1"/>
    </row>
    <row r="7" spans="1:23" ht="18" x14ac:dyDescent="0.35">
      <c r="A7" s="3"/>
      <c r="B7" s="3"/>
      <c r="C7" s="23"/>
      <c r="D7" s="3"/>
      <c r="E7" s="3"/>
      <c r="F7" s="3"/>
      <c r="G7" s="3"/>
      <c r="H7" s="3"/>
      <c r="I7" s="3"/>
      <c r="J7" s="3"/>
      <c r="K7" s="3"/>
      <c r="L7" s="3"/>
      <c r="M7" s="32"/>
      <c r="N7" s="5"/>
      <c r="O7" s="3"/>
      <c r="P7" s="12"/>
      <c r="Q7" s="8"/>
      <c r="R7" s="3"/>
      <c r="S7" s="8"/>
      <c r="T7" s="3"/>
      <c r="U7" s="1"/>
      <c r="V7" s="1"/>
      <c r="W7" s="1"/>
    </row>
    <row r="8" spans="1:23" ht="18" x14ac:dyDescent="0.35">
      <c r="A8" s="3"/>
      <c r="B8" s="3"/>
      <c r="C8" s="23"/>
      <c r="D8" s="3"/>
      <c r="E8" s="3"/>
      <c r="F8" s="3"/>
      <c r="G8" s="3"/>
      <c r="H8" s="3"/>
      <c r="I8" s="3"/>
      <c r="J8" s="3"/>
      <c r="K8" s="3"/>
      <c r="L8" s="3"/>
      <c r="M8" s="32"/>
      <c r="N8" s="5"/>
      <c r="O8" s="3"/>
      <c r="P8" s="12"/>
      <c r="Q8" s="8"/>
      <c r="R8" s="3"/>
      <c r="S8" s="8"/>
      <c r="T8" s="3"/>
      <c r="U8" s="1"/>
      <c r="V8" s="1"/>
      <c r="W8" s="1"/>
    </row>
    <row r="9" spans="1:23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70</v>
      </c>
      <c r="P9" s="10"/>
      <c r="Q9" s="8"/>
      <c r="R9" s="14"/>
      <c r="S9" s="8"/>
      <c r="T9" s="10"/>
      <c r="U9" s="1"/>
      <c r="V9" s="1"/>
      <c r="W9" s="1"/>
    </row>
    <row r="10" spans="1:23" ht="18" x14ac:dyDescent="0.35">
      <c r="A10" s="3"/>
      <c r="B10" s="5">
        <f>SUM(B1:B9)</f>
        <v>7420</v>
      </c>
      <c r="C10" s="5">
        <f>SUM(C1:C9)</f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6">
        <f>SUM(C10:M10)</f>
        <v>0</v>
      </c>
      <c r="O10" s="8"/>
      <c r="P10" s="3">
        <f>SUM(P2:P9)</f>
        <v>0</v>
      </c>
      <c r="Q10" s="3"/>
      <c r="R10" s="3">
        <f>SUM(R1:R9)</f>
        <v>5645</v>
      </c>
      <c r="S10" s="8"/>
      <c r="T10" s="3">
        <f>SUM(T1:T9)</f>
        <v>52356</v>
      </c>
      <c r="U10" s="1"/>
      <c r="V10" s="1"/>
      <c r="W10" s="1"/>
    </row>
    <row r="11" spans="1:23" ht="18" x14ac:dyDescent="0.35">
      <c r="A11" s="3"/>
      <c r="B11" s="7" t="s">
        <v>8</v>
      </c>
      <c r="C11" s="7"/>
      <c r="D11" s="7" t="s">
        <v>9</v>
      </c>
      <c r="E11" s="7"/>
      <c r="F11" s="7" t="s">
        <v>10</v>
      </c>
      <c r="G11" s="7"/>
      <c r="H11" s="7" t="s">
        <v>11</v>
      </c>
      <c r="I11" s="3"/>
      <c r="J11" s="3" t="s">
        <v>5</v>
      </c>
      <c r="K11" s="3"/>
      <c r="L11" s="3"/>
      <c r="M11" s="3"/>
      <c r="N11" s="3"/>
      <c r="O11" s="8"/>
      <c r="P11" s="3"/>
      <c r="Q11" s="12" t="s">
        <v>13</v>
      </c>
      <c r="R11" s="12">
        <v>0</v>
      </c>
      <c r="S11" s="8"/>
      <c r="T11" s="3"/>
      <c r="U11" s="1"/>
      <c r="V11" s="1"/>
      <c r="W11" s="1"/>
    </row>
    <row r="12" spans="1:23" ht="18" x14ac:dyDescent="0.35">
      <c r="A12" s="3" t="s">
        <v>6</v>
      </c>
      <c r="E12" s="3"/>
      <c r="F12" s="3"/>
      <c r="G12" s="3"/>
      <c r="H12" s="3"/>
      <c r="I12" s="3"/>
      <c r="J12" s="18"/>
      <c r="K12" s="3"/>
      <c r="L12" s="3"/>
      <c r="M12" s="3"/>
      <c r="N12" s="3"/>
      <c r="O12" s="8"/>
      <c r="P12" s="10"/>
      <c r="Q12" s="12" t="s">
        <v>14</v>
      </c>
      <c r="R12" s="3"/>
      <c r="S12" s="8"/>
      <c r="T12" s="3"/>
      <c r="U12" s="1"/>
      <c r="V12" s="1"/>
      <c r="W12" s="1"/>
    </row>
    <row r="13" spans="1:23" ht="18" x14ac:dyDescent="0.35">
      <c r="A13" s="3" t="s">
        <v>7</v>
      </c>
      <c r="B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8"/>
      <c r="P13" s="3">
        <f>P20</f>
        <v>0</v>
      </c>
      <c r="Q13" s="3"/>
      <c r="R13" s="3"/>
      <c r="S13" s="8"/>
      <c r="T13" s="3"/>
      <c r="U13" s="1"/>
      <c r="V13" s="1"/>
      <c r="W13" s="1"/>
    </row>
    <row r="14" spans="1:23" ht="17.399999999999999" x14ac:dyDescent="0.3">
      <c r="A14" s="3"/>
      <c r="E14" s="3"/>
      <c r="F14" s="3"/>
      <c r="G14" s="3"/>
      <c r="H14" s="12"/>
      <c r="I14" s="3"/>
      <c r="J14" s="3"/>
      <c r="K14" s="3"/>
      <c r="L14" s="3"/>
      <c r="M14" s="3"/>
      <c r="N14" s="3"/>
      <c r="O14" s="2"/>
      <c r="P14" s="16">
        <f>-N22</f>
        <v>0</v>
      </c>
      <c r="Q14" s="2"/>
      <c r="R14" s="2"/>
      <c r="S14" s="2"/>
      <c r="T14" s="1"/>
      <c r="U14" s="1"/>
      <c r="V14" s="1"/>
      <c r="W14" s="1"/>
    </row>
    <row r="15" spans="1:23" ht="17.399999999999999" x14ac:dyDescent="0.3">
      <c r="A15" s="3"/>
      <c r="B15" s="18"/>
      <c r="D15" s="35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5">
        <f>SUM(P10:P14)</f>
        <v>0</v>
      </c>
      <c r="Q15" s="2"/>
      <c r="R15" s="2"/>
      <c r="S15" s="2"/>
      <c r="T15" s="1"/>
      <c r="U15" s="1"/>
      <c r="V15" s="1"/>
      <c r="W15" s="1"/>
    </row>
    <row r="16" spans="1:23" ht="17.399999999999999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1"/>
      <c r="U16" s="1"/>
      <c r="V16" s="1"/>
      <c r="W16" s="1"/>
    </row>
    <row r="17" spans="1:23" ht="17.399999999999999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1"/>
      <c r="U17" s="1"/>
      <c r="V17" s="1"/>
      <c r="W17" s="1"/>
    </row>
    <row r="18" spans="1:23" ht="17.399999999999999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1"/>
      <c r="U18" s="1"/>
      <c r="V18" s="1"/>
      <c r="W18" s="1"/>
    </row>
    <row r="19" spans="1:23" ht="17.399999999999999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1"/>
      <c r="Q19" s="2"/>
      <c r="R19" s="2"/>
      <c r="S19" s="2"/>
      <c r="T19" s="2"/>
      <c r="U19" s="2"/>
      <c r="W19" s="1"/>
    </row>
    <row r="20" spans="1:23" ht="17.399999999999999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1"/>
      <c r="U20" s="1"/>
      <c r="V20" s="1"/>
      <c r="W20" s="1"/>
    </row>
    <row r="21" spans="1:23" ht="17.399999999999999" x14ac:dyDescent="0.3">
      <c r="A21" s="3"/>
      <c r="B21" s="5">
        <f>SUM(B12:B20)</f>
        <v>0</v>
      </c>
      <c r="C21" s="3"/>
      <c r="D21" s="5">
        <f>SUM(D12:D20)</f>
        <v>0</v>
      </c>
      <c r="E21" s="3"/>
      <c r="F21" s="5">
        <f>SUM(F12:F20)</f>
        <v>0</v>
      </c>
      <c r="G21" s="3"/>
      <c r="H21" s="5">
        <f>SUM(H12:H20)</f>
        <v>0</v>
      </c>
      <c r="I21" s="3"/>
      <c r="J21" s="5">
        <f>SUM(J12:J20)</f>
        <v>0</v>
      </c>
      <c r="K21" s="3"/>
      <c r="L21" s="3"/>
      <c r="M21" s="3"/>
      <c r="N21" s="6">
        <f>SUM(B21:M21)</f>
        <v>0</v>
      </c>
      <c r="O21" s="2"/>
      <c r="P21" s="22">
        <v>200</v>
      </c>
      <c r="Q21" s="2"/>
      <c r="R21" s="2" t="s">
        <v>78</v>
      </c>
      <c r="S21" s="2"/>
      <c r="T21" s="3"/>
      <c r="U21" s="12"/>
      <c r="V21" s="1"/>
      <c r="W21" s="1"/>
    </row>
    <row r="22" spans="1:23" ht="17.399999999999999" x14ac:dyDescent="0.3">
      <c r="A22" s="3" t="s">
        <v>12</v>
      </c>
      <c r="B22" s="37"/>
      <c r="C22" s="34"/>
      <c r="E22" s="11"/>
      <c r="F22" s="11"/>
      <c r="G22" s="3"/>
      <c r="H22" s="3"/>
      <c r="I22" s="12"/>
      <c r="J22" s="3"/>
      <c r="L22" s="11"/>
      <c r="M22" s="3"/>
      <c r="N22" s="9">
        <f>SUM(N10:N21)</f>
        <v>0</v>
      </c>
      <c r="O22" s="2"/>
      <c r="P22" s="22">
        <v>200</v>
      </c>
      <c r="Q22" s="20"/>
      <c r="R22" s="2" t="s">
        <v>78</v>
      </c>
      <c r="S22" s="2"/>
      <c r="T22" s="3"/>
      <c r="U22" s="12"/>
      <c r="V22" s="1"/>
      <c r="W22" s="1"/>
    </row>
    <row r="23" spans="1:23" ht="17.399999999999999" x14ac:dyDescent="0.3">
      <c r="A23" s="3"/>
      <c r="B23" s="3"/>
      <c r="C23" s="3"/>
      <c r="D23" s="3"/>
      <c r="E23" s="3"/>
      <c r="F23" s="3"/>
      <c r="G23" s="3"/>
      <c r="H23" s="3"/>
      <c r="I23" s="12"/>
      <c r="J23" s="3"/>
      <c r="L23" s="3"/>
      <c r="M23" s="3"/>
      <c r="N23" s="3"/>
      <c r="O23" s="2"/>
      <c r="P23" s="22">
        <v>200</v>
      </c>
      <c r="Q23" s="2"/>
      <c r="R23" s="2" t="s">
        <v>72</v>
      </c>
      <c r="S23" s="2"/>
      <c r="T23" s="1"/>
      <c r="U23" s="1"/>
      <c r="V23" s="1"/>
      <c r="W23" s="1"/>
    </row>
    <row r="24" spans="1:23" ht="17.399999999999999" x14ac:dyDescent="0.3">
      <c r="A24" s="3"/>
      <c r="B24" s="3"/>
      <c r="C24" s="3"/>
      <c r="D24" s="3"/>
      <c r="E24" s="3"/>
      <c r="F24" s="3"/>
      <c r="G24" s="12"/>
      <c r="H24" s="3"/>
      <c r="I24" s="3"/>
      <c r="J24" s="3"/>
      <c r="L24" s="3"/>
      <c r="M24" s="3"/>
      <c r="N24" s="3"/>
      <c r="O24" s="2"/>
      <c r="P24" s="22">
        <v>650</v>
      </c>
      <c r="Q24" s="2"/>
      <c r="R24" s="2" t="s">
        <v>80</v>
      </c>
      <c r="S24" s="2"/>
      <c r="T24" s="1"/>
      <c r="U24" s="1"/>
      <c r="V24" s="1"/>
      <c r="W24" s="1"/>
    </row>
    <row r="25" spans="1:23" ht="17.399999999999999" x14ac:dyDescent="0.3">
      <c r="A25" s="3"/>
      <c r="B25" s="3"/>
      <c r="C25" s="3"/>
      <c r="D25" s="3"/>
      <c r="E25" s="3"/>
      <c r="F25" s="11"/>
      <c r="G25" s="3"/>
      <c r="H25" s="3"/>
      <c r="I25" s="3"/>
      <c r="L25" s="3"/>
      <c r="M25" s="3"/>
      <c r="N25" s="3"/>
      <c r="O25" s="2"/>
      <c r="S25" s="2"/>
      <c r="T25" s="1"/>
      <c r="U25" s="1"/>
      <c r="V25" s="1"/>
      <c r="W25" s="1"/>
    </row>
    <row r="26" spans="1:23" ht="17.399999999999999" x14ac:dyDescent="0.3">
      <c r="A26" s="3"/>
      <c r="B26" s="3"/>
      <c r="C26" s="3"/>
      <c r="D26" s="3"/>
      <c r="E26" s="3"/>
      <c r="F26" s="3"/>
      <c r="G26" s="3"/>
      <c r="H26" s="3"/>
      <c r="I26" s="3"/>
      <c r="L26" s="3"/>
      <c r="M26" s="3"/>
      <c r="N26" s="3"/>
      <c r="O26" s="2"/>
      <c r="P26" s="22"/>
      <c r="Q26" s="2"/>
      <c r="R26" s="2"/>
      <c r="S26" s="2"/>
      <c r="T26" s="1"/>
      <c r="U26" s="1"/>
      <c r="V26" s="1"/>
      <c r="W26" s="1"/>
    </row>
    <row r="27" spans="1:23" ht="17.399999999999999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22"/>
      <c r="Q27" s="2"/>
      <c r="R27" s="2"/>
      <c r="S27" s="2"/>
      <c r="T27" s="1"/>
      <c r="U27" s="1"/>
      <c r="V27" s="1"/>
      <c r="W27" s="1"/>
    </row>
    <row r="28" spans="1:23" ht="17.399999999999999" x14ac:dyDescent="0.3">
      <c r="A28" s="2"/>
      <c r="B28" s="2">
        <f>SUM(B22:B27)</f>
        <v>0</v>
      </c>
      <c r="C28" s="2"/>
      <c r="D28" s="2"/>
      <c r="E28" s="2"/>
      <c r="F28" s="1"/>
      <c r="G28" s="1">
        <f>SUM(G22:G27)</f>
        <v>0</v>
      </c>
      <c r="H28" s="2"/>
      <c r="I28" s="2">
        <f>SUM(I22:I27)</f>
        <v>0</v>
      </c>
      <c r="J28" s="2"/>
      <c r="K28" s="2"/>
      <c r="L28" s="2"/>
      <c r="M28" s="2"/>
      <c r="N28" s="2"/>
      <c r="O28" s="2"/>
      <c r="P28" s="2">
        <f>SUM(P21:P27)</f>
        <v>1250</v>
      </c>
      <c r="Q28" s="2"/>
      <c r="R28" s="2"/>
      <c r="S28" s="2"/>
      <c r="T28" s="1"/>
      <c r="U28" s="1"/>
      <c r="V28" s="1"/>
      <c r="W28" s="1"/>
    </row>
    <row r="29" spans="1:23" ht="17.39999999999999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1"/>
      <c r="T29" s="1"/>
      <c r="U29" s="1"/>
      <c r="V29" s="1"/>
      <c r="W29" s="1"/>
    </row>
    <row r="30" spans="1:23" ht="17.39999999999999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1"/>
      <c r="T30" s="1"/>
      <c r="U30" s="1"/>
      <c r="V30" s="1"/>
      <c r="W30" s="1"/>
    </row>
    <row r="31" spans="1:23" ht="17.399999999999999" x14ac:dyDescent="0.3">
      <c r="R31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3" sqref="J13"/>
    </sheetView>
  </sheetViews>
  <sheetFormatPr defaultRowHeight="14.4" x14ac:dyDescent="0.3"/>
  <cols>
    <col min="3" max="3" width="14.21875" customWidth="1"/>
    <col min="4" max="4" width="13.109375" customWidth="1"/>
    <col min="5" max="5" width="10.44140625" customWidth="1"/>
  </cols>
  <sheetData>
    <row r="1" spans="1:6" x14ac:dyDescent="0.3">
      <c r="A1" s="49" t="s">
        <v>191</v>
      </c>
      <c r="B1" s="49" t="s">
        <v>189</v>
      </c>
      <c r="C1" s="51" t="s">
        <v>194</v>
      </c>
      <c r="D1" s="49" t="s">
        <v>190</v>
      </c>
      <c r="E1" s="45"/>
    </row>
    <row r="2" spans="1:6" x14ac:dyDescent="0.3">
      <c r="A2" s="50"/>
      <c r="B2" s="50"/>
      <c r="C2" s="52"/>
      <c r="D2" s="50"/>
      <c r="E2" s="45"/>
    </row>
    <row r="3" spans="1:6" x14ac:dyDescent="0.3">
      <c r="A3" s="41">
        <v>2024</v>
      </c>
      <c r="B3" s="41" t="s">
        <v>192</v>
      </c>
      <c r="C3" s="43">
        <v>6875</v>
      </c>
      <c r="D3" s="43">
        <v>2750</v>
      </c>
      <c r="E3" s="46">
        <f>C3+D3</f>
        <v>9625</v>
      </c>
      <c r="F3" s="44">
        <f>C3+D3</f>
        <v>9625</v>
      </c>
    </row>
    <row r="4" spans="1:6" x14ac:dyDescent="0.3">
      <c r="A4" s="41"/>
      <c r="B4" s="41" t="s">
        <v>193</v>
      </c>
      <c r="C4" s="43"/>
      <c r="D4" s="43">
        <v>2750</v>
      </c>
      <c r="E4" s="46">
        <f t="shared" ref="E4:E21" si="0">C4+D4</f>
        <v>2750</v>
      </c>
      <c r="F4" s="44">
        <f t="shared" ref="F4:F21" si="1">F3+C4+D4</f>
        <v>12375</v>
      </c>
    </row>
    <row r="5" spans="1:6" x14ac:dyDescent="0.3">
      <c r="A5" s="41">
        <v>2025</v>
      </c>
      <c r="B5" s="41" t="s">
        <v>100</v>
      </c>
      <c r="C5" s="43">
        <v>6875</v>
      </c>
      <c r="D5" s="43">
        <v>2750</v>
      </c>
      <c r="E5" s="46">
        <f t="shared" si="0"/>
        <v>9625</v>
      </c>
      <c r="F5" s="44">
        <f t="shared" si="1"/>
        <v>22000</v>
      </c>
    </row>
    <row r="6" spans="1:6" x14ac:dyDescent="0.3">
      <c r="A6" s="41"/>
      <c r="B6" s="41" t="s">
        <v>164</v>
      </c>
      <c r="C6" s="43"/>
      <c r="D6" s="43">
        <v>2750</v>
      </c>
      <c r="E6" s="46">
        <f t="shared" si="0"/>
        <v>2750</v>
      </c>
      <c r="F6" s="44">
        <f t="shared" si="1"/>
        <v>24750</v>
      </c>
    </row>
    <row r="7" spans="1:6" x14ac:dyDescent="0.3">
      <c r="A7" s="41"/>
      <c r="B7" s="41" t="s">
        <v>192</v>
      </c>
      <c r="C7" s="43">
        <v>6875</v>
      </c>
      <c r="D7" s="43">
        <v>2750</v>
      </c>
      <c r="E7" s="46">
        <f t="shared" si="0"/>
        <v>9625</v>
      </c>
      <c r="F7" s="44">
        <f t="shared" si="1"/>
        <v>34375</v>
      </c>
    </row>
    <row r="8" spans="1:6" x14ac:dyDescent="0.3">
      <c r="A8" s="41"/>
      <c r="B8" s="41" t="s">
        <v>193</v>
      </c>
      <c r="C8" s="43"/>
      <c r="D8" s="43">
        <v>2750</v>
      </c>
      <c r="E8" s="46">
        <f t="shared" si="0"/>
        <v>2750</v>
      </c>
      <c r="F8" s="44">
        <f t="shared" si="1"/>
        <v>37125</v>
      </c>
    </row>
    <row r="9" spans="1:6" x14ac:dyDescent="0.3">
      <c r="A9" s="41">
        <v>2026</v>
      </c>
      <c r="B9" s="41"/>
      <c r="C9" s="41"/>
      <c r="D9" s="41"/>
      <c r="E9" s="46">
        <f t="shared" si="0"/>
        <v>0</v>
      </c>
      <c r="F9" s="44">
        <f t="shared" si="1"/>
        <v>37125</v>
      </c>
    </row>
    <row r="10" spans="1:6" x14ac:dyDescent="0.3">
      <c r="A10" s="41"/>
      <c r="B10" s="41"/>
      <c r="C10" s="41"/>
      <c r="D10" s="41"/>
      <c r="E10" s="46">
        <f t="shared" si="0"/>
        <v>0</v>
      </c>
      <c r="F10" s="44">
        <f t="shared" si="1"/>
        <v>37125</v>
      </c>
    </row>
    <row r="11" spans="1:6" x14ac:dyDescent="0.3">
      <c r="A11" s="41"/>
      <c r="B11" s="41"/>
      <c r="C11" s="41"/>
      <c r="D11" s="41"/>
      <c r="E11" s="46">
        <f t="shared" si="0"/>
        <v>0</v>
      </c>
      <c r="F11" s="44">
        <f t="shared" si="1"/>
        <v>37125</v>
      </c>
    </row>
    <row r="12" spans="1:6" x14ac:dyDescent="0.3">
      <c r="A12" s="41"/>
      <c r="B12" s="41"/>
      <c r="C12" s="41"/>
      <c r="D12" s="41"/>
      <c r="E12" s="46">
        <f t="shared" si="0"/>
        <v>0</v>
      </c>
      <c r="F12" s="44">
        <f t="shared" si="1"/>
        <v>37125</v>
      </c>
    </row>
    <row r="13" spans="1:6" x14ac:dyDescent="0.3">
      <c r="A13" s="41"/>
      <c r="B13" s="41"/>
      <c r="C13" s="41"/>
      <c r="D13" s="41"/>
      <c r="E13" s="46">
        <f t="shared" si="0"/>
        <v>0</v>
      </c>
      <c r="F13" s="44">
        <f t="shared" si="1"/>
        <v>37125</v>
      </c>
    </row>
    <row r="14" spans="1:6" x14ac:dyDescent="0.3">
      <c r="A14" s="41"/>
      <c r="B14" s="41"/>
      <c r="C14" s="41"/>
      <c r="D14" s="41"/>
      <c r="E14" s="46">
        <f t="shared" si="0"/>
        <v>0</v>
      </c>
      <c r="F14" s="44">
        <f t="shared" si="1"/>
        <v>37125</v>
      </c>
    </row>
    <row r="15" spans="1:6" x14ac:dyDescent="0.3">
      <c r="A15" s="41"/>
      <c r="B15" s="41"/>
      <c r="C15" s="41"/>
      <c r="D15" s="41"/>
      <c r="E15" s="46">
        <f t="shared" si="0"/>
        <v>0</v>
      </c>
      <c r="F15" s="44">
        <f t="shared" si="1"/>
        <v>37125</v>
      </c>
    </row>
    <row r="16" spans="1:6" x14ac:dyDescent="0.3">
      <c r="A16" s="41"/>
      <c r="B16" s="41"/>
      <c r="C16" s="41"/>
      <c r="D16" s="41"/>
      <c r="E16" s="46">
        <f t="shared" si="0"/>
        <v>0</v>
      </c>
      <c r="F16" s="44">
        <f t="shared" si="1"/>
        <v>37125</v>
      </c>
    </row>
    <row r="17" spans="1:6" x14ac:dyDescent="0.3">
      <c r="A17" s="41"/>
      <c r="B17" s="41"/>
      <c r="C17" s="41"/>
      <c r="D17" s="41"/>
      <c r="E17" s="46">
        <f t="shared" si="0"/>
        <v>0</v>
      </c>
      <c r="F17" s="44">
        <f t="shared" si="1"/>
        <v>37125</v>
      </c>
    </row>
    <row r="18" spans="1:6" x14ac:dyDescent="0.3">
      <c r="A18" s="42"/>
      <c r="B18" s="42"/>
      <c r="C18" s="41"/>
      <c r="D18" s="41"/>
      <c r="E18" s="46">
        <f t="shared" si="0"/>
        <v>0</v>
      </c>
      <c r="F18" s="44">
        <f t="shared" si="1"/>
        <v>37125</v>
      </c>
    </row>
    <row r="19" spans="1:6" x14ac:dyDescent="0.3">
      <c r="A19" s="42"/>
      <c r="B19" s="42"/>
      <c r="C19" s="41"/>
      <c r="D19" s="41"/>
      <c r="E19" s="46">
        <f t="shared" si="0"/>
        <v>0</v>
      </c>
      <c r="F19" s="44">
        <f t="shared" si="1"/>
        <v>37125</v>
      </c>
    </row>
    <row r="20" spans="1:6" x14ac:dyDescent="0.3">
      <c r="A20" s="42"/>
      <c r="B20" s="42"/>
      <c r="C20" s="41"/>
      <c r="D20" s="41"/>
      <c r="E20" s="46">
        <f t="shared" si="0"/>
        <v>0</v>
      </c>
      <c r="F20" s="44">
        <f t="shared" si="1"/>
        <v>37125</v>
      </c>
    </row>
    <row r="21" spans="1:6" x14ac:dyDescent="0.3">
      <c r="A21" s="42"/>
      <c r="B21" s="42"/>
      <c r="C21" s="41"/>
      <c r="D21" s="41"/>
      <c r="E21" s="46">
        <f t="shared" si="0"/>
        <v>0</v>
      </c>
      <c r="F21" s="44">
        <f t="shared" si="1"/>
        <v>37125</v>
      </c>
    </row>
    <row r="22" spans="1:6" x14ac:dyDescent="0.3">
      <c r="C22" s="44">
        <f>SUM(C3:C21)</f>
        <v>20625</v>
      </c>
      <c r="D22" s="44">
        <f>SUM(D3:D21)</f>
        <v>16500</v>
      </c>
      <c r="E22" s="44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Ремонт</vt:lpstr>
      <vt:lpstr>декабрь23</vt:lpstr>
      <vt:lpstr>январь</vt:lpstr>
      <vt:lpstr>февраль</vt:lpstr>
      <vt:lpstr>март</vt:lpstr>
      <vt:lpstr>апрель</vt:lpstr>
      <vt:lpstr>май</vt:lpstr>
      <vt:lpstr>июнь</vt:lpstr>
      <vt:lpstr>Сб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2019-06-09T04:06:48Z</dcterms:created>
  <dcterms:modified xsi:type="dcterms:W3CDTF">2024-05-15T10:21:26Z</dcterms:modified>
</cp:coreProperties>
</file>